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CAP" sheetId="1" r:id="rId4"/>
    <sheet state="visible" name="REVENUES" sheetId="2" r:id="rId5"/>
    <sheet state="visible" name="EXPENDITURES" sheetId="3" r:id="rId6"/>
  </sheets>
  <definedNames/>
  <calcPr/>
  <extLst>
    <ext uri="GoogleSheetsCustomDataVersion2">
      <go:sheetsCustomData xmlns:go="http://customooxmlschemas.google.com/" r:id="rId7" roundtripDataChecksum="FLP8wFEmQ0dwOvusBS1nzsXQ/2CuAdTcAlwjwChX+OI="/>
    </ext>
  </extLst>
</workbook>
</file>

<file path=xl/sharedStrings.xml><?xml version="1.0" encoding="utf-8"?>
<sst xmlns="http://schemas.openxmlformats.org/spreadsheetml/2006/main" count="134" uniqueCount="103">
  <si>
    <r>
      <rPr>
        <rFont val="Times New Roman"/>
        <b/>
        <color rgb="FF0000FF"/>
        <sz val="14.0"/>
      </rPr>
      <t>Blue</t>
    </r>
    <r>
      <rPr>
        <rFont val="Times New Roman"/>
        <b val="0"/>
        <color theme="1"/>
        <sz val="14.0"/>
      </rPr>
      <t xml:space="preserve"> Cells In Workbook</t>
    </r>
    <r>
      <rPr>
        <rFont val="Times New Roman"/>
        <b/>
        <color theme="1"/>
        <sz val="14.0"/>
      </rPr>
      <t xml:space="preserve"> </t>
    </r>
    <r>
      <rPr>
        <rFont val="Times New Roman"/>
        <b val="0"/>
        <color theme="1"/>
        <sz val="14.0"/>
      </rPr>
      <t>are Data Entry Cells</t>
    </r>
  </si>
  <si>
    <t xml:space="preserve">SPECIAL DISTRICT NAME: </t>
  </si>
  <si>
    <t>Ciudad Soil &amp; Water Conservation District</t>
  </si>
  <si>
    <t>FISCAL CYCLE:</t>
  </si>
  <si>
    <t>( FY = Fiscal Year = 7/1-6/30 )</t>
  </si>
  <si>
    <t>( CY = Calendar Year 1/1 - 12/31)</t>
  </si>
  <si>
    <t>FUND TITLE</t>
  </si>
  <si>
    <t xml:space="preserve">FUND </t>
  </si>
  <si>
    <t xml:space="preserve">Actual </t>
  </si>
  <si>
    <t>INVESTMENTS</t>
  </si>
  <si>
    <t>BUDGETED</t>
  </si>
  <si>
    <t>ESTIMATED</t>
  </si>
  <si>
    <t>(OPTIONAL)*</t>
  </si>
  <si>
    <t>ADJUSTED</t>
  </si>
  <si>
    <t>NUMBER</t>
  </si>
  <si>
    <t>BEGINNING CASH</t>
  </si>
  <si>
    <t>REVENUES</t>
  </si>
  <si>
    <t>TRANSFERS</t>
  </si>
  <si>
    <t>EXPENDITURES</t>
  </si>
  <si>
    <t>ENDING</t>
  </si>
  <si>
    <t>LOCAL RESERVE</t>
  </si>
  <si>
    <t>BALANCE @ June 30</t>
  </si>
  <si>
    <t>CASH BALANCE</t>
  </si>
  <si>
    <t>2024</t>
  </si>
  <si>
    <t>GENERAL FUND - Operating (GF)</t>
  </si>
  <si>
    <t>INTERGOVERNMENTAL GRANTS</t>
  </si>
  <si>
    <t>OTHER</t>
  </si>
  <si>
    <t xml:space="preserve">DEBT SERVICE </t>
  </si>
  <si>
    <t xml:space="preserve">Grand Total  </t>
  </si>
  <si>
    <t>Check if this form is a re-submission:</t>
  </si>
  <si>
    <t>Re-submission No:</t>
  </si>
  <si>
    <t>Resubmission Date:</t>
  </si>
  <si>
    <t>*Column used for additional funding set aside as a reserve approved by action of the governing body.</t>
  </si>
  <si>
    <t xml:space="preserve"> </t>
  </si>
  <si>
    <t xml:space="preserve">Form revised: </t>
  </si>
  <si>
    <t>SPECIAL DISTRICT NAME:</t>
  </si>
  <si>
    <t>FY 2024</t>
  </si>
  <si>
    <t>FY 2025</t>
  </si>
  <si>
    <t>VARIANCE</t>
  </si>
  <si>
    <t>YTD ACTUALS</t>
  </si>
  <si>
    <t>BUDGET</t>
  </si>
  <si>
    <t>REQUEST</t>
  </si>
  <si>
    <t>General Fund 101 ( enter items below )</t>
  </si>
  <si>
    <t>Legislative Funding (State Allotment)</t>
  </si>
  <si>
    <t>Terrain Management Plan Review</t>
  </si>
  <si>
    <t xml:space="preserve">Direct Public Support </t>
  </si>
  <si>
    <t>Miscellaneous</t>
  </si>
  <si>
    <t>Subtotal General Fund Revenues</t>
  </si>
  <si>
    <t>Other Financing Sources:                 Transfers In</t>
  </si>
  <si>
    <t xml:space="preserve">                                                  Transfers Out</t>
  </si>
  <si>
    <t>Total Transfers</t>
  </si>
  <si>
    <t>TOTAL GENERAL FUND REVENUES</t>
  </si>
  <si>
    <t>Intergovernmental Grants 218 ( enter items below )</t>
  </si>
  <si>
    <t>Federal Grants</t>
  </si>
  <si>
    <t>State Grants</t>
  </si>
  <si>
    <t xml:space="preserve">Local Grants </t>
  </si>
  <si>
    <t>Private Grants</t>
  </si>
  <si>
    <t xml:space="preserve">Cost Share (Federal Grants) </t>
  </si>
  <si>
    <t>Subtotal Intergovernmental Grants Revenues</t>
  </si>
  <si>
    <t>TOTAL INTERGOV. GRANT REVENUES</t>
  </si>
  <si>
    <t>Other 299 ( enter items below )</t>
  </si>
  <si>
    <t xml:space="preserve">Program Revenue </t>
  </si>
  <si>
    <t>Subtotal Other 299 Revenues</t>
  </si>
  <si>
    <t>TOTAL OTHER REVENUES</t>
  </si>
  <si>
    <t>Debt Service 400</t>
  </si>
  <si>
    <t>General Obligation Bonds</t>
  </si>
  <si>
    <t>General Obligation - (Property tax)</t>
  </si>
  <si>
    <t>Investment Income</t>
  </si>
  <si>
    <t>Other - Misc</t>
  </si>
  <si>
    <t xml:space="preserve">Revenue Bonds </t>
  </si>
  <si>
    <t>Bond Proceeds</t>
  </si>
  <si>
    <t>Revenue Bonds - GRT</t>
  </si>
  <si>
    <t>Revenue Bonds - Other</t>
  </si>
  <si>
    <t>Miscellaneous(NMFA, BOF, etc.)</t>
  </si>
  <si>
    <t>Subtotal Debt Service Fund Revenues</t>
  </si>
  <si>
    <t>TOTAL DEBT SERVICE REVENUES</t>
  </si>
  <si>
    <t>GRAND TOTAL REVENUES</t>
  </si>
  <si>
    <t>Personnel Services, Salaries including Benefits</t>
  </si>
  <si>
    <t>Bank Fees</t>
  </si>
  <si>
    <t>Office Supplies</t>
  </si>
  <si>
    <t>Staff Development (Trainings and Workshops)</t>
  </si>
  <si>
    <t>Vehicle Expense (Insurance, gas, maintenance)</t>
  </si>
  <si>
    <t>Advertising and Public Relations (e.g. newsletter)</t>
  </si>
  <si>
    <t>Annual Audit Expenses</t>
  </si>
  <si>
    <t>Legal Notices</t>
  </si>
  <si>
    <t>Dues and Board Fees</t>
  </si>
  <si>
    <t>Postage Expense</t>
  </si>
  <si>
    <t>State Liability/Bonding &amp; Workers Compensation</t>
  </si>
  <si>
    <t>Direct Travel Expenses for Meetings/ Conferrences</t>
  </si>
  <si>
    <t>Mileage &amp; Per Diem</t>
  </si>
  <si>
    <t>Internet/Phone</t>
  </si>
  <si>
    <t>TOTAL GENERAL FUND EXPENDITURES</t>
  </si>
  <si>
    <t>Operating Expense</t>
  </si>
  <si>
    <t>Contractual Services Expenses</t>
  </si>
  <si>
    <t>Project Supplies</t>
  </si>
  <si>
    <t xml:space="preserve">Cost Share </t>
  </si>
  <si>
    <t>TOTAL INTERGOV. GRANT EXPENDITURES</t>
  </si>
  <si>
    <t>TOTAL OTHER EXPENDITURES</t>
  </si>
  <si>
    <t>Bond  Payments Principal</t>
  </si>
  <si>
    <t>Bond Payments- Interest</t>
  </si>
  <si>
    <t>Other Debt Service</t>
  </si>
  <si>
    <t>TOTAL DEBT SERVICE EXPENDITURES</t>
  </si>
  <si>
    <t xml:space="preserve">GRAND TOTAL  EXPENDITURES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</si>
</sst>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* #,##0_);_(* \(#,##0\);_(* &quot;-&quot;_);_(@_)"/>
    <numFmt numFmtId="165" formatCode="&quot;$&quot;#,##0_);[Red]\(&quot;$&quot;#,##0\)"/>
    <numFmt numFmtId="166" formatCode="_(&quot;$&quot;* #,##0_);_(&quot;$&quot;* \(#,##0\);_(&quot;$&quot;* &quot;-&quot;_);_(@_)"/>
    <numFmt numFmtId="167" formatCode="_(* #,##0.00_);_(* \(#,##0.00\);_(* &quot;-&quot;_);_(@_)"/>
    <numFmt numFmtId="168" formatCode="_(&quot;$&quot;* #,##0.00_);_(&quot;$&quot;* \(#,##0.00\);_(&quot;$&quot;* &quot;-&quot;_);_(@_)"/>
    <numFmt numFmtId="169" formatCode="_(* #,##0.00_);_(* \(#,##0.00\);_(* &quot;-&quot;??_);_(@_)"/>
  </numFmts>
  <fonts count="19">
    <font>
      <sz val="11.0"/>
      <color theme="1"/>
      <name val="Calibri"/>
      <scheme val="minor"/>
    </font>
    <font>
      <sz val="12.0"/>
      <color theme="1"/>
      <name val="Times New Roman"/>
    </font>
    <font>
      <b/>
      <sz val="14.0"/>
      <color theme="1"/>
      <name val="Times New Roman"/>
    </font>
    <font>
      <b/>
      <sz val="14.0"/>
      <color rgb="FF0000FF"/>
      <name val="Times New Roman"/>
    </font>
    <font>
      <sz val="14.0"/>
      <color theme="1"/>
      <name val="Times New Roman"/>
    </font>
    <font>
      <sz val="11.0"/>
      <color theme="1"/>
      <name val="Times New Roman"/>
    </font>
    <font>
      <b/>
      <sz val="12.0"/>
      <color rgb="FFFF0000"/>
      <name val="Times New Roman"/>
    </font>
    <font>
      <sz val="14.0"/>
      <color rgb="FF0000FF"/>
      <name val="Times New Roman"/>
    </font>
    <font>
      <sz val="14.0"/>
      <color rgb="FF000000"/>
      <name val="Times New Roman"/>
    </font>
    <font>
      <u/>
      <sz val="14.0"/>
      <color theme="1"/>
      <name val="Times New Roman"/>
    </font>
    <font>
      <b/>
      <u/>
      <sz val="14.0"/>
      <color theme="1"/>
      <name val="Times New Roman"/>
    </font>
    <font>
      <b/>
      <u/>
      <sz val="14.0"/>
      <color rgb="FF0000FF"/>
      <name val="Times New Roman"/>
    </font>
    <font>
      <sz val="11.0"/>
      <color rgb="FF0000FF"/>
      <name val="Times New Roman"/>
    </font>
    <font>
      <b/>
      <sz val="14.0"/>
      <color rgb="FF3366FF"/>
      <name val="Times New Roman"/>
    </font>
    <font>
      <b/>
      <sz val="14.0"/>
      <color rgb="FF000000"/>
      <name val="Times New Roman"/>
    </font>
    <font>
      <sz val="11.0"/>
      <color rgb="FF000000"/>
      <name val="Times New Roman"/>
    </font>
    <font>
      <sz val="10.0"/>
      <color theme="1"/>
      <name val="Times New Roman"/>
    </font>
    <font>
      <sz val="11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</fills>
  <borders count="70">
    <border/>
    <border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/>
    </border>
    <border>
      <left/>
      <right style="thin">
        <color rgb="FF000000"/>
      </right>
      <top style="double">
        <color rgb="FF000000"/>
      </top>
      <bottom/>
    </border>
    <border>
      <left style="thin">
        <color rgb="FF000000"/>
      </left>
      <right style="thin">
        <color rgb="FF000000"/>
      </right>
      <top style="double">
        <color rgb="FF000000"/>
      </top>
      <bottom/>
    </border>
    <border>
      <left style="thin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double">
        <color rgb="FF000000"/>
      </right>
      <top/>
      <bottom/>
    </border>
    <border>
      <left style="double">
        <color rgb="FF000000"/>
      </left>
      <right style="thin">
        <color rgb="FF000000"/>
      </right>
      <top/>
      <bottom style="double">
        <color rgb="FF000000"/>
      </bottom>
    </border>
    <border>
      <left/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double">
        <color rgb="FF000000"/>
      </right>
      <top/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ck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double">
        <color rgb="FF000000"/>
      </bottom>
    </border>
    <border>
      <left style="double">
        <color rgb="FF000000"/>
      </left>
      <right/>
      <top style="double">
        <color rgb="FF000000"/>
      </top>
      <bottom/>
    </border>
    <border>
      <left style="double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double">
        <color rgb="FF000000"/>
      </right>
      <top/>
      <bottom style="thin">
        <color rgb="FF000000"/>
      </bottom>
    </border>
    <border>
      <left style="double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/>
      <right style="double">
        <color rgb="FF000000"/>
      </right>
      <top/>
      <bottom/>
    </border>
    <border>
      <left style="double">
        <color rgb="FF000000"/>
      </lef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</border>
    <border>
      <left style="double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right style="double">
        <color rgb="FF000000"/>
      </right>
      <top style="medium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right style="double">
        <color rgb="FF000000"/>
      </right>
      <bottom style="double">
        <color rgb="FF000000"/>
      </bottom>
    </border>
  </borders>
  <cellStyleXfs count="1">
    <xf borderId="0" fillId="0" fontId="0" numFmtId="0" applyAlignment="1" applyFont="1"/>
  </cellStyleXfs>
  <cellXfs count="18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3" numFmtId="0" xfId="0" applyBorder="1" applyFont="1"/>
    <xf borderId="1" fillId="0" fontId="4" numFmtId="0" xfId="0" applyBorder="1" applyFont="1"/>
    <xf borderId="0" fillId="0" fontId="4" numFmtId="0" xfId="0" applyFont="1"/>
    <xf borderId="0" fillId="0" fontId="2" numFmtId="0" xfId="0" applyAlignment="1" applyFont="1">
      <alignment horizontal="left"/>
    </xf>
    <xf borderId="1" fillId="0" fontId="3" numFmtId="0" xfId="0" applyAlignment="1" applyBorder="1" applyFont="1">
      <alignment horizontal="left" readingOrder="0"/>
    </xf>
    <xf borderId="0" fillId="0" fontId="1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left"/>
    </xf>
    <xf borderId="0" fillId="0" fontId="5" numFmtId="0" xfId="0" applyFont="1"/>
    <xf borderId="2" fillId="2" fontId="2" numFmtId="0" xfId="0" applyAlignment="1" applyBorder="1" applyFill="1" applyFont="1">
      <alignment horizontal="center"/>
    </xf>
    <xf borderId="3" fillId="2" fontId="2" numFmtId="0" xfId="0" applyAlignment="1" applyBorder="1" applyFont="1">
      <alignment horizontal="center"/>
    </xf>
    <xf borderId="4" fillId="2" fontId="2" numFmtId="0" xfId="0" applyAlignment="1" applyBorder="1" applyFont="1">
      <alignment horizontal="center"/>
    </xf>
    <xf borderId="5" fillId="2" fontId="2" numFmtId="0" xfId="0" applyAlignment="1" applyBorder="1" applyFont="1">
      <alignment horizontal="center"/>
    </xf>
    <xf borderId="6" fillId="2" fontId="2" numFmtId="0" xfId="0" applyAlignment="1" applyBorder="1" applyFont="1">
      <alignment horizontal="center"/>
    </xf>
    <xf borderId="7" fillId="2" fontId="2" numFmtId="0" xfId="0" applyAlignment="1" applyBorder="1" applyFont="1">
      <alignment horizontal="center"/>
    </xf>
    <xf borderId="7" fillId="2" fontId="2" numFmtId="0" xfId="0" applyAlignment="1" applyBorder="1" applyFont="1">
      <alignment horizontal="center" readingOrder="0"/>
    </xf>
    <xf borderId="8" fillId="2" fontId="2" numFmtId="0" xfId="0" applyAlignment="1" applyBorder="1" applyFont="1">
      <alignment horizontal="center"/>
    </xf>
    <xf borderId="9" fillId="2" fontId="2" numFmtId="0" xfId="0" applyAlignment="1" applyBorder="1" applyFont="1">
      <alignment horizontal="center"/>
    </xf>
    <xf borderId="6" fillId="2" fontId="2" numFmtId="0" xfId="0" applyBorder="1" applyFont="1"/>
    <xf borderId="8" fillId="2" fontId="6" numFmtId="0" xfId="0" applyAlignment="1" applyBorder="1" applyFont="1">
      <alignment horizontal="center"/>
    </xf>
    <xf borderId="10" fillId="2" fontId="2" numFmtId="0" xfId="0" applyAlignment="1" applyBorder="1" applyFont="1">
      <alignment horizontal="center"/>
    </xf>
    <xf borderId="11" fillId="2" fontId="2" numFmtId="49" xfId="0" applyAlignment="1" applyBorder="1" applyFont="1" applyNumberFormat="1">
      <alignment horizontal="center"/>
    </xf>
    <xf borderId="11" fillId="2" fontId="7" numFmtId="49" xfId="0" applyAlignment="1" applyBorder="1" applyFont="1" applyNumberFormat="1">
      <alignment horizontal="center"/>
    </xf>
    <xf borderId="11" fillId="2" fontId="2" numFmtId="0" xfId="0" applyAlignment="1" applyBorder="1" applyFont="1">
      <alignment horizontal="center"/>
    </xf>
    <xf borderId="12" fillId="2" fontId="2" numFmtId="0" xfId="0" applyAlignment="1" applyBorder="1" applyFont="1">
      <alignment horizontal="center"/>
    </xf>
    <xf borderId="13" fillId="3" fontId="4" numFmtId="0" xfId="0" applyBorder="1" applyFill="1" applyFont="1"/>
    <xf borderId="14" fillId="3" fontId="4" numFmtId="0" xfId="0" applyAlignment="1" applyBorder="1" applyFont="1">
      <alignment horizontal="center"/>
    </xf>
    <xf borderId="15" fillId="0" fontId="7" numFmtId="164" xfId="0" applyBorder="1" applyFont="1" applyNumberFormat="1"/>
    <xf borderId="15" fillId="0" fontId="7" numFmtId="164" xfId="0" applyAlignment="1" applyBorder="1" applyFont="1" applyNumberFormat="1">
      <alignment readingOrder="0"/>
    </xf>
    <xf borderId="15" fillId="0" fontId="8" numFmtId="164" xfId="0" applyBorder="1" applyFont="1" applyNumberFormat="1"/>
    <xf borderId="15" fillId="0" fontId="8" numFmtId="164" xfId="0" applyAlignment="1" applyBorder="1" applyFont="1" applyNumberFormat="1">
      <alignment readingOrder="0"/>
    </xf>
    <xf borderId="15" fillId="0" fontId="4" numFmtId="164" xfId="0" applyBorder="1" applyFont="1" applyNumberFormat="1"/>
    <xf borderId="16" fillId="0" fontId="7" numFmtId="164" xfId="0" applyBorder="1" applyFont="1" applyNumberFormat="1"/>
    <xf borderId="17" fillId="0" fontId="4" numFmtId="164" xfId="0" applyBorder="1" applyFont="1" applyNumberFormat="1"/>
    <xf borderId="18" fillId="3" fontId="4" numFmtId="0" xfId="0" applyBorder="1" applyFont="1"/>
    <xf borderId="19" fillId="3" fontId="4" numFmtId="0" xfId="0" applyAlignment="1" applyBorder="1" applyFont="1">
      <alignment horizontal="center"/>
    </xf>
    <xf borderId="20" fillId="3" fontId="5" numFmtId="0" xfId="0" applyBorder="1" applyFont="1"/>
    <xf borderId="21" fillId="0" fontId="7" numFmtId="164" xfId="0" applyBorder="1" applyFont="1" applyNumberFormat="1"/>
    <xf borderId="22" fillId="0" fontId="4" numFmtId="165" xfId="0" applyAlignment="1" applyBorder="1" applyFont="1" applyNumberFormat="1">
      <alignment horizontal="right"/>
    </xf>
    <xf borderId="23" fillId="2" fontId="4" numFmtId="165" xfId="0" applyBorder="1" applyFont="1" applyNumberFormat="1"/>
    <xf borderId="23" fillId="0" fontId="4" numFmtId="166" xfId="0" applyBorder="1" applyFont="1" applyNumberFormat="1"/>
    <xf borderId="24" fillId="0" fontId="4" numFmtId="166" xfId="0" applyBorder="1" applyFont="1" applyNumberFormat="1"/>
    <xf borderId="25" fillId="0" fontId="4" numFmtId="0" xfId="0" applyBorder="1" applyFont="1"/>
    <xf borderId="25" fillId="0" fontId="4" numFmtId="1" xfId="0" applyBorder="1" applyFont="1" applyNumberFormat="1"/>
    <xf borderId="25" fillId="0" fontId="4" numFmtId="0" xfId="0" applyAlignment="1" applyBorder="1" applyFont="1">
      <alignment horizontal="left"/>
    </xf>
    <xf borderId="25" fillId="0" fontId="4" numFmtId="0" xfId="0" applyAlignment="1" applyBorder="1" applyFont="1">
      <alignment horizontal="right"/>
    </xf>
    <xf borderId="25" fillId="0" fontId="9" numFmtId="0" xfId="0" applyAlignment="1" applyBorder="1" applyFont="1">
      <alignment horizontal="right"/>
    </xf>
    <xf borderId="0" fillId="0" fontId="5" numFmtId="0" xfId="0" applyAlignment="1" applyFont="1">
      <alignment horizontal="right"/>
    </xf>
    <xf borderId="1" fillId="0" fontId="3" numFmtId="14" xfId="0" applyAlignment="1" applyBorder="1" applyFont="1" applyNumberFormat="1">
      <alignment horizontal="center"/>
    </xf>
    <xf borderId="0" fillId="0" fontId="4" numFmtId="0" xfId="0" applyAlignment="1" applyFont="1">
      <alignment horizontal="right"/>
    </xf>
    <xf borderId="26" fillId="3" fontId="10" numFmtId="0" xfId="0" applyBorder="1" applyFont="1"/>
    <xf borderId="27" fillId="3" fontId="4" numFmtId="0" xfId="0" applyBorder="1" applyFont="1"/>
    <xf borderId="28" fillId="3" fontId="4" numFmtId="0" xfId="0" applyBorder="1" applyFont="1"/>
    <xf borderId="29" fillId="3" fontId="11" numFmtId="0" xfId="0" applyBorder="1" applyFont="1"/>
    <xf borderId="20" fillId="3" fontId="4" numFmtId="0" xfId="0" applyBorder="1" applyFont="1"/>
    <xf borderId="7" fillId="3" fontId="4" numFmtId="0" xfId="0" applyBorder="1" applyFont="1"/>
    <xf borderId="29" fillId="3" fontId="4" numFmtId="0" xfId="0" applyBorder="1" applyFont="1"/>
    <xf borderId="30" fillId="3" fontId="4" numFmtId="0" xfId="0" applyBorder="1" applyFont="1"/>
    <xf borderId="31" fillId="3" fontId="4" numFmtId="0" xfId="0" applyBorder="1" applyFont="1"/>
    <xf borderId="32" fillId="3" fontId="4" numFmtId="0" xfId="0" applyBorder="1" applyFont="1"/>
    <xf borderId="0" fillId="0" fontId="12" numFmtId="22" xfId="0" applyAlignment="1" applyFont="1" applyNumberFormat="1">
      <alignment horizontal="left"/>
    </xf>
    <xf borderId="0" fillId="0" fontId="5" numFmtId="14" xfId="0" applyAlignment="1" applyFont="1" applyNumberFormat="1">
      <alignment horizontal="left"/>
    </xf>
    <xf borderId="0" fillId="0" fontId="12" numFmtId="0" xfId="0" applyAlignment="1" applyFont="1">
      <alignment horizontal="center"/>
    </xf>
    <xf borderId="0" fillId="0" fontId="5" numFmtId="167" xfId="0" applyFont="1" applyNumberFormat="1"/>
    <xf borderId="1" fillId="0" fontId="2" numFmtId="0" xfId="0" applyAlignment="1" applyBorder="1" applyFont="1">
      <alignment horizontal="center"/>
    </xf>
    <xf borderId="1" fillId="0" fontId="4" numFmtId="167" xfId="0" applyBorder="1" applyFont="1" applyNumberFormat="1"/>
    <xf borderId="0" fillId="0" fontId="2" numFmtId="167" xfId="0" applyAlignment="1" applyFont="1" applyNumberFormat="1">
      <alignment horizontal="center"/>
    </xf>
    <xf borderId="0" fillId="0" fontId="3" numFmtId="0" xfId="0" applyAlignment="1" applyFont="1">
      <alignment horizontal="center" vertical="center"/>
    </xf>
    <xf borderId="33" fillId="0" fontId="7" numFmtId="0" xfId="0" applyAlignment="1" applyBorder="1" applyFont="1">
      <alignment horizontal="left"/>
    </xf>
    <xf borderId="0" fillId="0" fontId="7" numFmtId="0" xfId="0" applyAlignment="1" applyFont="1">
      <alignment horizontal="left"/>
    </xf>
    <xf borderId="0" fillId="0" fontId="4" numFmtId="167" xfId="0" applyFont="1" applyNumberFormat="1"/>
    <xf borderId="34" fillId="4" fontId="7" numFmtId="0" xfId="0" applyAlignment="1" applyBorder="1" applyFill="1" applyFont="1">
      <alignment horizontal="left"/>
    </xf>
    <xf borderId="4" fillId="4" fontId="13" numFmtId="0" xfId="0" applyAlignment="1" applyBorder="1" applyFont="1">
      <alignment horizontal="center"/>
    </xf>
    <xf borderId="4" fillId="4" fontId="13" numFmtId="167" xfId="0" applyAlignment="1" applyBorder="1" applyFont="1" applyNumberFormat="1">
      <alignment horizontal="center"/>
    </xf>
    <xf borderId="5" fillId="4" fontId="2" numFmtId="0" xfId="0" applyAlignment="1" applyBorder="1" applyFont="1">
      <alignment horizontal="center"/>
    </xf>
    <xf borderId="6" fillId="4" fontId="14" numFmtId="0" xfId="0" applyAlignment="1" applyBorder="1" applyFont="1">
      <alignment horizontal="center" vertical="center"/>
    </xf>
    <xf borderId="8" fillId="4" fontId="2" numFmtId="0" xfId="0" applyAlignment="1" applyBorder="1" applyFont="1">
      <alignment horizontal="center"/>
    </xf>
    <xf borderId="8" fillId="4" fontId="2" numFmtId="167" xfId="0" applyAlignment="1" applyBorder="1" applyFont="1" applyNumberFormat="1">
      <alignment horizontal="center"/>
    </xf>
    <xf borderId="9" fillId="4" fontId="2" numFmtId="0" xfId="0" applyAlignment="1" applyBorder="1" applyFont="1">
      <alignment horizontal="center"/>
    </xf>
    <xf borderId="35" fillId="4" fontId="7" numFmtId="0" xfId="0" applyAlignment="1" applyBorder="1" applyFont="1">
      <alignment horizontal="center"/>
    </xf>
    <xf borderId="36" fillId="4" fontId="14" numFmtId="0" xfId="0" applyAlignment="1" applyBorder="1" applyFont="1">
      <alignment horizontal="center"/>
    </xf>
    <xf borderId="30" fillId="4" fontId="2" numFmtId="167" xfId="0" applyAlignment="1" applyBorder="1" applyFont="1" applyNumberFormat="1">
      <alignment horizontal="center"/>
    </xf>
    <xf borderId="37" fillId="4" fontId="2" numFmtId="0" xfId="0" applyAlignment="1" applyBorder="1" applyFont="1">
      <alignment horizontal="center"/>
    </xf>
    <xf borderId="38" fillId="4" fontId="14" numFmtId="0" xfId="0" applyAlignment="1" applyBorder="1" applyFont="1">
      <alignment horizontal="left"/>
    </xf>
    <xf borderId="39" fillId="4" fontId="14" numFmtId="0" xfId="0" applyAlignment="1" applyBorder="1" applyFont="1">
      <alignment horizontal="left"/>
    </xf>
    <xf borderId="8" fillId="4" fontId="4" numFmtId="167" xfId="0" applyBorder="1" applyFont="1" applyNumberFormat="1"/>
    <xf borderId="9" fillId="4" fontId="7" numFmtId="0" xfId="0" applyBorder="1" applyFont="1"/>
    <xf borderId="40" fillId="0" fontId="8" numFmtId="0" xfId="0" applyAlignment="1" applyBorder="1" applyFont="1">
      <alignment horizontal="right"/>
    </xf>
    <xf borderId="41" fillId="0" fontId="7" numFmtId="164" xfId="0" applyBorder="1" applyFont="1" applyNumberFormat="1"/>
    <xf borderId="41" fillId="0" fontId="7" numFmtId="167" xfId="0" applyBorder="1" applyFont="1" applyNumberFormat="1"/>
    <xf borderId="42" fillId="0" fontId="4" numFmtId="9" xfId="0" applyAlignment="1" applyBorder="1" applyFont="1" applyNumberFormat="1">
      <alignment horizontal="center"/>
    </xf>
    <xf borderId="21" fillId="0" fontId="7" numFmtId="167" xfId="0" applyBorder="1" applyFont="1" applyNumberFormat="1"/>
    <xf borderId="43" fillId="0" fontId="4" numFmtId="9" xfId="0" applyAlignment="1" applyBorder="1" applyFont="1" applyNumberFormat="1">
      <alignment horizontal="center"/>
    </xf>
    <xf borderId="44" fillId="0" fontId="5" numFmtId="0" xfId="0" applyBorder="1" applyFont="1"/>
    <xf borderId="45" fillId="0" fontId="8" numFmtId="0" xfId="0" applyAlignment="1" applyBorder="1" applyFont="1">
      <alignment horizontal="right"/>
    </xf>
    <xf borderId="15" fillId="0" fontId="4" numFmtId="167" xfId="0" applyBorder="1" applyFont="1" applyNumberFormat="1"/>
    <xf borderId="46" fillId="0" fontId="4" numFmtId="167" xfId="0" applyBorder="1" applyFont="1" applyNumberFormat="1"/>
    <xf borderId="17" fillId="0" fontId="4" numFmtId="9" xfId="0" applyAlignment="1" applyBorder="1" applyFont="1" applyNumberFormat="1">
      <alignment horizontal="center"/>
    </xf>
    <xf borderId="40" fillId="0" fontId="4" numFmtId="0" xfId="0" applyAlignment="1" applyBorder="1" applyFont="1">
      <alignment horizontal="left"/>
    </xf>
    <xf borderId="45" fillId="0" fontId="4" numFmtId="0" xfId="0" applyAlignment="1" applyBorder="1" applyFont="1">
      <alignment horizontal="left"/>
    </xf>
    <xf borderId="15" fillId="0" fontId="7" numFmtId="167" xfId="0" applyBorder="1" applyFont="1" applyNumberFormat="1"/>
    <xf borderId="47" fillId="0" fontId="4" numFmtId="0" xfId="0" applyAlignment="1" applyBorder="1" applyFont="1">
      <alignment horizontal="left"/>
    </xf>
    <xf borderId="48" fillId="0" fontId="4" numFmtId="166" xfId="0" applyBorder="1" applyFont="1" applyNumberFormat="1"/>
    <xf borderId="48" fillId="0" fontId="4" numFmtId="167" xfId="0" applyBorder="1" applyFont="1" applyNumberFormat="1"/>
    <xf borderId="49" fillId="0" fontId="4" numFmtId="9" xfId="0" applyAlignment="1" applyBorder="1" applyFont="1" applyNumberFormat="1">
      <alignment horizontal="center"/>
    </xf>
    <xf borderId="50" fillId="0" fontId="14" numFmtId="0" xfId="0" applyAlignment="1" applyBorder="1" applyFont="1">
      <alignment horizontal="right"/>
    </xf>
    <xf borderId="51" fillId="0" fontId="4" numFmtId="168" xfId="0" applyBorder="1" applyFont="1" applyNumberFormat="1"/>
    <xf borderId="51" fillId="0" fontId="4" numFmtId="167" xfId="0" applyBorder="1" applyFont="1" applyNumberFormat="1"/>
    <xf borderId="52" fillId="0" fontId="4" numFmtId="9" xfId="0" applyAlignment="1" applyBorder="1" applyFont="1" applyNumberFormat="1">
      <alignment horizontal="center"/>
    </xf>
    <xf borderId="8" fillId="4" fontId="14" numFmtId="169" xfId="0" applyAlignment="1" applyBorder="1" applyFont="1" applyNumberFormat="1">
      <alignment horizontal="left"/>
    </xf>
    <xf borderId="29" fillId="4" fontId="7" numFmtId="167" xfId="0" applyBorder="1" applyFont="1" applyNumberFormat="1"/>
    <xf borderId="5" fillId="4" fontId="7" numFmtId="169" xfId="0" applyBorder="1" applyFont="1" applyNumberFormat="1"/>
    <xf borderId="53" fillId="0" fontId="7" numFmtId="167" xfId="0" applyBorder="1" applyFont="1" applyNumberFormat="1"/>
    <xf borderId="41" fillId="0" fontId="7" numFmtId="167" xfId="0" applyAlignment="1" applyBorder="1" applyFont="1" applyNumberFormat="1">
      <alignment readingOrder="0"/>
    </xf>
    <xf borderId="53" fillId="0" fontId="7" numFmtId="167" xfId="0" applyAlignment="1" applyBorder="1" applyFont="1" applyNumberFormat="1">
      <alignment readingOrder="0"/>
    </xf>
    <xf borderId="54" fillId="0" fontId="4" numFmtId="9" xfId="0" applyAlignment="1" applyBorder="1" applyFont="1" applyNumberFormat="1">
      <alignment horizontal="center"/>
    </xf>
    <xf borderId="55" fillId="0" fontId="4" numFmtId="9" xfId="0" applyAlignment="1" applyBorder="1" applyFont="1" applyNumberFormat="1">
      <alignment horizontal="center"/>
    </xf>
    <xf borderId="50" fillId="0" fontId="2" numFmtId="0" xfId="0" applyAlignment="1" applyBorder="1" applyFont="1">
      <alignment horizontal="right"/>
    </xf>
    <xf borderId="56" fillId="0" fontId="4" numFmtId="9" xfId="0" applyAlignment="1" applyBorder="1" applyFont="1" applyNumberFormat="1">
      <alignment horizontal="center"/>
    </xf>
    <xf borderId="38" fillId="4" fontId="2" numFmtId="0" xfId="0" applyAlignment="1" applyBorder="1" applyFont="1">
      <alignment horizontal="left"/>
    </xf>
    <xf borderId="29" fillId="4" fontId="2" numFmtId="0" xfId="0" applyAlignment="1" applyBorder="1" applyFont="1">
      <alignment horizontal="left"/>
    </xf>
    <xf borderId="8" fillId="4" fontId="7" numFmtId="167" xfId="0" applyBorder="1" applyFont="1" applyNumberFormat="1"/>
    <xf borderId="57" fillId="4" fontId="7" numFmtId="38" xfId="0" applyBorder="1" applyFont="1" applyNumberFormat="1"/>
    <xf borderId="8" fillId="4" fontId="7" numFmtId="169" xfId="0" applyBorder="1" applyFont="1" applyNumberFormat="1"/>
    <xf borderId="4" fillId="4" fontId="7" numFmtId="167" xfId="0" applyBorder="1" applyFont="1" applyNumberFormat="1"/>
    <xf borderId="57" fillId="4" fontId="7" numFmtId="169" xfId="0" applyBorder="1" applyFont="1" applyNumberFormat="1"/>
    <xf borderId="40" fillId="0" fontId="2" numFmtId="0" xfId="0" applyAlignment="1" applyBorder="1" applyFont="1">
      <alignment horizontal="center"/>
    </xf>
    <xf borderId="44" fillId="0" fontId="4" numFmtId="9" xfId="0" applyAlignment="1" applyBorder="1" applyFont="1" applyNumberFormat="1">
      <alignment horizontal="center"/>
    </xf>
    <xf borderId="58" fillId="0" fontId="8" numFmtId="0" xfId="0" applyAlignment="1" applyBorder="1" applyFont="1">
      <alignment horizontal="right"/>
    </xf>
    <xf borderId="59" fillId="0" fontId="4" numFmtId="9" xfId="0" applyAlignment="1" applyBorder="1" applyFont="1" applyNumberFormat="1">
      <alignment horizontal="center"/>
    </xf>
    <xf borderId="15" fillId="0" fontId="4" numFmtId="166" xfId="0" applyBorder="1" applyFont="1" applyNumberFormat="1"/>
    <xf borderId="0" fillId="0" fontId="15" numFmtId="0" xfId="0" applyFont="1"/>
    <xf borderId="51" fillId="0" fontId="4" numFmtId="166" xfId="0" applyBorder="1" applyFont="1" applyNumberFormat="1"/>
    <xf borderId="60" fillId="0" fontId="14" numFmtId="0" xfId="0" applyAlignment="1" applyBorder="1" applyFont="1">
      <alignment horizontal="left"/>
    </xf>
    <xf borderId="61" fillId="0" fontId="4" numFmtId="168" xfId="0" applyBorder="1" applyFont="1" applyNumberFormat="1"/>
    <xf borderId="61" fillId="0" fontId="4" numFmtId="167" xfId="0" applyBorder="1" applyFont="1" applyNumberFormat="1"/>
    <xf borderId="0" fillId="0" fontId="16" numFmtId="0" xfId="0" applyFont="1"/>
    <xf borderId="0" fillId="0" fontId="12" numFmtId="0" xfId="0" applyAlignment="1" applyFont="1">
      <alignment horizontal="left"/>
    </xf>
    <xf borderId="0" fillId="0" fontId="12" numFmtId="0" xfId="0" applyFont="1"/>
    <xf borderId="0" fillId="0" fontId="17" numFmtId="0" xfId="0" applyFont="1"/>
    <xf borderId="31" fillId="3" fontId="2" numFmtId="0" xfId="0" applyAlignment="1" applyBorder="1" applyFont="1">
      <alignment horizontal="left"/>
    </xf>
    <xf borderId="0" fillId="0" fontId="2" numFmtId="167" xfId="0" applyAlignment="1" applyFont="1" applyNumberFormat="1">
      <alignment horizontal="center" vertical="center"/>
    </xf>
    <xf borderId="33" fillId="0" fontId="4" numFmtId="0" xfId="0" applyAlignment="1" applyBorder="1" applyFont="1">
      <alignment horizontal="left"/>
    </xf>
    <xf borderId="33" fillId="0" fontId="4" numFmtId="167" xfId="0" applyBorder="1" applyFont="1" applyNumberFormat="1"/>
    <xf borderId="33" fillId="0" fontId="4" numFmtId="0" xfId="0" applyBorder="1" applyFont="1"/>
    <xf borderId="34" fillId="2" fontId="7" numFmtId="0" xfId="0" applyAlignment="1" applyBorder="1" applyFont="1">
      <alignment horizontal="left"/>
    </xf>
    <xf borderId="4" fillId="2" fontId="2" numFmtId="167" xfId="0" applyAlignment="1" applyBorder="1" applyFont="1" applyNumberFormat="1">
      <alignment horizontal="center"/>
    </xf>
    <xf borderId="6" fillId="2" fontId="14" numFmtId="0" xfId="0" applyAlignment="1" applyBorder="1" applyFont="1">
      <alignment horizontal="center" vertical="center"/>
    </xf>
    <xf borderId="8" fillId="2" fontId="2" numFmtId="167" xfId="0" applyAlignment="1" applyBorder="1" applyFont="1" applyNumberFormat="1">
      <alignment horizontal="center"/>
    </xf>
    <xf borderId="35" fillId="2" fontId="7" numFmtId="0" xfId="0" applyAlignment="1" applyBorder="1" applyFont="1">
      <alignment horizontal="center"/>
    </xf>
    <xf borderId="36" fillId="2" fontId="14" numFmtId="14" xfId="0" applyAlignment="1" applyBorder="1" applyFont="1" applyNumberFormat="1">
      <alignment horizontal="center"/>
    </xf>
    <xf borderId="30" fillId="2" fontId="2" numFmtId="167" xfId="0" applyAlignment="1" applyBorder="1" applyFont="1" applyNumberFormat="1">
      <alignment horizontal="center"/>
    </xf>
    <xf borderId="37" fillId="2" fontId="2" numFmtId="0" xfId="0" applyAlignment="1" applyBorder="1" applyFont="1">
      <alignment horizontal="center"/>
    </xf>
    <xf borderId="6" fillId="2" fontId="14" numFmtId="0" xfId="0" applyAlignment="1" applyBorder="1" applyFont="1">
      <alignment horizontal="left"/>
    </xf>
    <xf borderId="7" fillId="2" fontId="14" numFmtId="0" xfId="0" applyAlignment="1" applyBorder="1" applyFont="1">
      <alignment horizontal="left"/>
    </xf>
    <xf borderId="8" fillId="2" fontId="4" numFmtId="167" xfId="0" applyBorder="1" applyFont="1" applyNumberFormat="1"/>
    <xf borderId="9" fillId="2" fontId="7" numFmtId="0" xfId="0" applyBorder="1" applyFont="1"/>
    <xf borderId="62" fillId="0" fontId="8" numFmtId="0" xfId="0" applyAlignment="1" applyBorder="1" applyFont="1">
      <alignment horizontal="right"/>
    </xf>
    <xf borderId="40" fillId="0" fontId="8" numFmtId="0" xfId="0" applyAlignment="1" applyBorder="1" applyFont="1">
      <alignment horizontal="right" readingOrder="0"/>
    </xf>
    <xf borderId="63" fillId="0" fontId="14" numFmtId="0" xfId="0" applyAlignment="1" applyBorder="1" applyFont="1">
      <alignment horizontal="right"/>
    </xf>
    <xf borderId="64" fillId="0" fontId="4" numFmtId="168" xfId="0" applyBorder="1" applyFont="1" applyNumberFormat="1"/>
    <xf borderId="64" fillId="0" fontId="4" numFmtId="167" xfId="0" applyBorder="1" applyFont="1" applyNumberFormat="1"/>
    <xf borderId="65" fillId="0" fontId="4" numFmtId="9" xfId="0" applyAlignment="1" applyBorder="1" applyFont="1" applyNumberFormat="1">
      <alignment horizontal="center"/>
    </xf>
    <xf borderId="6" fillId="4" fontId="14" numFmtId="0" xfId="0" applyAlignment="1" applyBorder="1" applyFont="1">
      <alignment horizontal="left"/>
    </xf>
    <xf borderId="7" fillId="4" fontId="14" numFmtId="169" xfId="0" applyAlignment="1" applyBorder="1" applyFont="1" applyNumberFormat="1">
      <alignment horizontal="left"/>
    </xf>
    <xf borderId="60" fillId="0" fontId="2" numFmtId="0" xfId="0" applyAlignment="1" applyBorder="1" applyFont="1">
      <alignment horizontal="right"/>
    </xf>
    <xf borderId="7" fillId="4" fontId="14" numFmtId="0" xfId="0" applyAlignment="1" applyBorder="1" applyFont="1">
      <alignment horizontal="left"/>
    </xf>
    <xf borderId="61" fillId="0" fontId="4" numFmtId="166" xfId="0" applyBorder="1" applyFont="1" applyNumberFormat="1"/>
    <xf borderId="7" fillId="4" fontId="4" numFmtId="169" xfId="0" applyBorder="1" applyFont="1" applyNumberFormat="1"/>
    <xf borderId="7" fillId="4" fontId="4" numFmtId="167" xfId="0" applyBorder="1" applyFont="1" applyNumberFormat="1"/>
    <xf borderId="57" fillId="4" fontId="4" numFmtId="169" xfId="0" applyBorder="1" applyFont="1" applyNumberFormat="1"/>
    <xf borderId="62" fillId="0" fontId="4" numFmtId="0" xfId="0" applyAlignment="1" applyBorder="1" applyFont="1">
      <alignment horizontal="right"/>
    </xf>
    <xf borderId="66" fillId="0" fontId="14" numFmtId="0" xfId="0" applyAlignment="1" applyBorder="1" applyFont="1">
      <alignment horizontal="left"/>
    </xf>
    <xf borderId="67" fillId="0" fontId="4" numFmtId="168" xfId="0" applyBorder="1" applyFont="1" applyNumberFormat="1"/>
    <xf borderId="68" fillId="0" fontId="4" numFmtId="167" xfId="0" applyBorder="1" applyFont="1" applyNumberFormat="1"/>
    <xf borderId="69" fillId="0" fontId="4" numFmtId="9" xfId="0" applyAlignment="1" applyBorder="1" applyFont="1" applyNumberFormat="1">
      <alignment horizontal="center"/>
    </xf>
    <xf borderId="0" fillId="0" fontId="17" numFmtId="168" xfId="0" applyFont="1" applyNumberFormat="1"/>
    <xf borderId="0" fillId="0" fontId="17" numFmtId="167" xfId="0" applyFont="1" applyNumberFormat="1"/>
    <xf borderId="0" fillId="0" fontId="18" numFmtId="16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00"/>
    <pageSetUpPr fitToPage="1"/>
  </sheetPr>
  <sheetViews>
    <sheetView showGridLines="0" workbookViewId="0"/>
  </sheetViews>
  <sheetFormatPr customHeight="1" defaultColWidth="14.43" defaultRowHeight="15.0"/>
  <cols>
    <col customWidth="1" min="1" max="1" width="5.57"/>
    <col customWidth="1" min="2" max="2" width="46.57"/>
    <col customWidth="1" min="3" max="3" width="13.57"/>
    <col customWidth="1" min="4" max="11" width="27.57"/>
    <col customWidth="1" min="12" max="26" width="8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0" customHeight="1">
      <c r="A4" s="1"/>
      <c r="B4" s="3" t="s">
        <v>1</v>
      </c>
      <c r="C4" s="4" t="s">
        <v>2</v>
      </c>
      <c r="D4" s="5"/>
      <c r="E4" s="6"/>
      <c r="F4" s="7" t="s">
        <v>3</v>
      </c>
      <c r="G4" s="8">
        <v>2025.0</v>
      </c>
      <c r="H4" s="6"/>
      <c r="I4" s="1"/>
      <c r="J4" s="1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8.0" customHeight="1">
      <c r="A5" s="1"/>
      <c r="B5" s="6"/>
      <c r="C5" s="6"/>
      <c r="D5" s="6"/>
      <c r="E5" s="6"/>
      <c r="F5" s="9" t="s">
        <v>4</v>
      </c>
      <c r="G5" s="6"/>
      <c r="H5" s="6"/>
      <c r="I5" s="6"/>
      <c r="J5" s="6"/>
      <c r="K5" s="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8.0" customHeight="1">
      <c r="A6" s="1"/>
      <c r="B6" s="10"/>
      <c r="C6" s="6"/>
      <c r="D6" s="6"/>
      <c r="E6" s="6"/>
      <c r="F6" s="9" t="s">
        <v>5</v>
      </c>
      <c r="G6" s="6"/>
      <c r="H6" s="6"/>
      <c r="I6" s="3"/>
      <c r="J6" s="11"/>
      <c r="K6" s="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0" customHeight="1">
      <c r="A7" s="1"/>
      <c r="B7" s="10"/>
      <c r="C7" s="6"/>
      <c r="D7" s="6"/>
      <c r="E7" s="6"/>
      <c r="F7" s="12"/>
      <c r="G7" s="6"/>
      <c r="H7" s="6"/>
      <c r="I7" s="3"/>
      <c r="J7" s="11"/>
      <c r="K7" s="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13"/>
      <c r="B8" s="14"/>
      <c r="C8" s="15"/>
      <c r="D8" s="15"/>
      <c r="E8" s="15"/>
      <c r="F8" s="15"/>
      <c r="G8" s="15"/>
      <c r="H8" s="15"/>
      <c r="I8" s="16"/>
      <c r="J8" s="16"/>
      <c r="K8" s="17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7.25" customHeight="1">
      <c r="A9" s="13"/>
      <c r="B9" s="18" t="s">
        <v>6</v>
      </c>
      <c r="C9" s="19" t="s">
        <v>7</v>
      </c>
      <c r="D9" s="20" t="s">
        <v>8</v>
      </c>
      <c r="E9" s="19" t="s">
        <v>9</v>
      </c>
      <c r="F9" s="19" t="s">
        <v>10</v>
      </c>
      <c r="G9" s="19" t="s">
        <v>10</v>
      </c>
      <c r="H9" s="19" t="s">
        <v>10</v>
      </c>
      <c r="I9" s="19" t="s">
        <v>11</v>
      </c>
      <c r="J9" s="21" t="s">
        <v>12</v>
      </c>
      <c r="K9" s="22" t="s">
        <v>13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7.25" customHeight="1">
      <c r="A10" s="13"/>
      <c r="B10" s="23"/>
      <c r="C10" s="19" t="s">
        <v>14</v>
      </c>
      <c r="D10" s="19" t="s">
        <v>15</v>
      </c>
      <c r="E10" s="19"/>
      <c r="F10" s="19" t="s">
        <v>16</v>
      </c>
      <c r="G10" s="19" t="s">
        <v>17</v>
      </c>
      <c r="H10" s="19" t="s">
        <v>18</v>
      </c>
      <c r="I10" s="19" t="s">
        <v>19</v>
      </c>
      <c r="J10" s="21" t="s">
        <v>20</v>
      </c>
      <c r="K10" s="22" t="s">
        <v>19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7.25" customHeight="1">
      <c r="A11" s="13"/>
      <c r="B11" s="18"/>
      <c r="C11" s="19"/>
      <c r="D11" s="19" t="s">
        <v>21</v>
      </c>
      <c r="E11" s="19"/>
      <c r="F11" s="19"/>
      <c r="G11" s="19"/>
      <c r="H11" s="19"/>
      <c r="I11" s="19" t="s">
        <v>22</v>
      </c>
      <c r="J11" s="24"/>
      <c r="K11" s="22" t="s">
        <v>22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6.5" customHeight="1">
      <c r="A12" s="13"/>
      <c r="B12" s="25"/>
      <c r="C12" s="26"/>
      <c r="D12" s="26" t="s">
        <v>23</v>
      </c>
      <c r="E12" s="27"/>
      <c r="F12" s="28"/>
      <c r="G12" s="28"/>
      <c r="H12" s="28"/>
      <c r="I12" s="28"/>
      <c r="J12" s="21"/>
      <c r="K12" s="29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21.0" customHeight="1">
      <c r="A13" s="13"/>
      <c r="B13" s="30" t="s">
        <v>24</v>
      </c>
      <c r="C13" s="31">
        <v>101.0</v>
      </c>
      <c r="D13" s="32">
        <v>0.0</v>
      </c>
      <c r="E13" s="33"/>
      <c r="F13" s="34">
        <f>REVENUES!D18</f>
        <v>71000</v>
      </c>
      <c r="G13" s="35">
        <v>33717.0</v>
      </c>
      <c r="H13" s="34">
        <f>EXPENDITURES!D27</f>
        <v>104717.02</v>
      </c>
      <c r="I13" s="36">
        <f t="shared" ref="I13:I16" si="1">SUM(D13+E13+F13+G13-H13)</f>
        <v>-0.01999999999</v>
      </c>
      <c r="J13" s="37">
        <v>0.0</v>
      </c>
      <c r="K13" s="38">
        <f t="shared" ref="K13:K16" si="2">SUM(I13-J13)</f>
        <v>-0.01999999999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1.0" customHeight="1">
      <c r="A14" s="13"/>
      <c r="B14" s="39" t="s">
        <v>25</v>
      </c>
      <c r="C14" s="40">
        <v>218.0</v>
      </c>
      <c r="D14" s="33">
        <v>206654.0</v>
      </c>
      <c r="E14" s="33"/>
      <c r="F14" s="34">
        <f>REVENUES!D27</f>
        <v>3583726.28</v>
      </c>
      <c r="G14" s="35">
        <v>-33717.0</v>
      </c>
      <c r="H14" s="34">
        <f>EXPENDITURES!D36</f>
        <v>3502671.99</v>
      </c>
      <c r="I14" s="36">
        <f t="shared" si="1"/>
        <v>253991.29</v>
      </c>
      <c r="J14" s="32">
        <v>0.0</v>
      </c>
      <c r="K14" s="38">
        <f t="shared" si="2"/>
        <v>253991.29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21.0" customHeight="1">
      <c r="A15" s="41"/>
      <c r="B15" s="39" t="s">
        <v>26</v>
      </c>
      <c r="C15" s="40">
        <v>299.0</v>
      </c>
      <c r="D15" s="32">
        <v>0.0</v>
      </c>
      <c r="E15" s="32">
        <v>0.0</v>
      </c>
      <c r="F15" s="34">
        <f>REVENUES!D34</f>
        <v>35000</v>
      </c>
      <c r="G15" s="34">
        <f>REVENUES!D37</f>
        <v>0</v>
      </c>
      <c r="H15" s="34">
        <f>EXPENDITURES!D40</f>
        <v>0</v>
      </c>
      <c r="I15" s="36">
        <f t="shared" si="1"/>
        <v>35000</v>
      </c>
      <c r="J15" s="32">
        <v>0.0</v>
      </c>
      <c r="K15" s="38">
        <f t="shared" si="2"/>
        <v>35000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21.0" customHeight="1">
      <c r="A16" s="41"/>
      <c r="B16" s="39" t="s">
        <v>27</v>
      </c>
      <c r="C16" s="40">
        <v>400.0</v>
      </c>
      <c r="D16" s="32">
        <v>0.0</v>
      </c>
      <c r="E16" s="32">
        <v>0.0</v>
      </c>
      <c r="F16" s="34">
        <f>REVENUES!D52</f>
        <v>0</v>
      </c>
      <c r="G16" s="34">
        <f>REVENUES!D55</f>
        <v>0</v>
      </c>
      <c r="H16" s="34">
        <f>EXPENDITURES!D45</f>
        <v>0</v>
      </c>
      <c r="I16" s="36">
        <f t="shared" si="1"/>
        <v>0</v>
      </c>
      <c r="J16" s="42">
        <v>0.0</v>
      </c>
      <c r="K16" s="38">
        <f t="shared" si="2"/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8.75" customHeight="1">
      <c r="A17" s="13"/>
      <c r="B17" s="43" t="s">
        <v>28</v>
      </c>
      <c r="C17" s="44"/>
      <c r="D17" s="45">
        <f t="shared" ref="D17:K17" si="3">SUM(D13:D16)</f>
        <v>206654</v>
      </c>
      <c r="E17" s="45">
        <f t="shared" si="3"/>
        <v>0</v>
      </c>
      <c r="F17" s="45">
        <f t="shared" si="3"/>
        <v>3689726.28</v>
      </c>
      <c r="G17" s="45">
        <f t="shared" si="3"/>
        <v>0</v>
      </c>
      <c r="H17" s="45">
        <f t="shared" si="3"/>
        <v>3607389.01</v>
      </c>
      <c r="I17" s="45">
        <f t="shared" si="3"/>
        <v>288991.27</v>
      </c>
      <c r="J17" s="45">
        <f t="shared" si="3"/>
        <v>0</v>
      </c>
      <c r="K17" s="46">
        <f t="shared" si="3"/>
        <v>288991.27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9.0" customHeight="1">
      <c r="A18" s="13"/>
      <c r="B18" s="47"/>
      <c r="C18" s="48"/>
      <c r="D18" s="49"/>
      <c r="E18" s="49"/>
      <c r="F18" s="50"/>
      <c r="G18" s="50"/>
      <c r="H18" s="50"/>
      <c r="I18" s="51"/>
      <c r="J18" s="47"/>
      <c r="K18" s="47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5.75" customHeight="1">
      <c r="A19" s="52"/>
      <c r="B19" s="6" t="s">
        <v>29</v>
      </c>
      <c r="C19" s="53"/>
      <c r="D19" s="54" t="s">
        <v>30</v>
      </c>
      <c r="E19" s="53"/>
      <c r="F19" s="54" t="s">
        <v>31</v>
      </c>
      <c r="G19" s="53"/>
      <c r="H19" s="6"/>
      <c r="I19" s="6"/>
      <c r="J19" s="6"/>
      <c r="K19" s="6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8.0" customHeight="1">
      <c r="A20" s="13"/>
      <c r="B20" s="6"/>
      <c r="C20" s="6"/>
      <c r="D20" s="6"/>
      <c r="E20" s="6"/>
      <c r="F20" s="6"/>
      <c r="G20" s="6"/>
      <c r="H20" s="6"/>
      <c r="I20" s="6"/>
      <c r="J20" s="6"/>
      <c r="K20" s="6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8.0" customHeight="1">
      <c r="A21" s="13"/>
      <c r="B21" s="6"/>
      <c r="C21" s="6"/>
      <c r="D21" s="6"/>
      <c r="E21" s="6"/>
      <c r="F21" s="6"/>
      <c r="G21" s="6"/>
      <c r="H21" s="6"/>
      <c r="I21" s="6"/>
      <c r="J21" s="6"/>
      <c r="K21" s="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8.0" customHeight="1">
      <c r="A22" s="13"/>
      <c r="B22" s="55" t="s">
        <v>32</v>
      </c>
      <c r="C22" s="56"/>
      <c r="D22" s="56"/>
      <c r="E22" s="56"/>
      <c r="F22" s="56"/>
      <c r="G22" s="56"/>
      <c r="H22" s="56"/>
      <c r="I22" s="56"/>
      <c r="J22" s="56"/>
      <c r="K22" s="57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8.0" customHeight="1">
      <c r="A23" s="13"/>
      <c r="B23" s="58"/>
      <c r="C23" s="59"/>
      <c r="D23" s="59"/>
      <c r="E23" s="59"/>
      <c r="F23" s="59"/>
      <c r="G23" s="59"/>
      <c r="H23" s="59"/>
      <c r="I23" s="59"/>
      <c r="J23" s="59"/>
      <c r="K23" s="60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8.0" customHeight="1">
      <c r="A24" s="13"/>
      <c r="B24" s="58"/>
      <c r="C24" s="59"/>
      <c r="D24" s="59"/>
      <c r="E24" s="59"/>
      <c r="F24" s="59"/>
      <c r="G24" s="59"/>
      <c r="H24" s="59"/>
      <c r="I24" s="59"/>
      <c r="J24" s="59"/>
      <c r="K24" s="60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8.0" customHeight="1">
      <c r="A25" s="13"/>
      <c r="B25" s="58"/>
      <c r="C25" s="59"/>
      <c r="D25" s="59"/>
      <c r="E25" s="59"/>
      <c r="F25" s="59"/>
      <c r="G25" s="59"/>
      <c r="H25" s="59"/>
      <c r="I25" s="59"/>
      <c r="J25" s="59"/>
      <c r="K25" s="60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8.0" customHeight="1">
      <c r="A26" s="13"/>
      <c r="B26" s="58"/>
      <c r="C26" s="59"/>
      <c r="D26" s="59"/>
      <c r="E26" s="59"/>
      <c r="F26" s="59"/>
      <c r="G26" s="59"/>
      <c r="H26" s="59"/>
      <c r="I26" s="59"/>
      <c r="J26" s="59"/>
      <c r="K26" s="60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8.0" customHeight="1">
      <c r="A27" s="13"/>
      <c r="B27" s="58"/>
      <c r="C27" s="59"/>
      <c r="D27" s="59"/>
      <c r="E27" s="59"/>
      <c r="F27" s="59"/>
      <c r="G27" s="59"/>
      <c r="H27" s="59"/>
      <c r="I27" s="59"/>
      <c r="J27" s="59"/>
      <c r="K27" s="60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8.0" customHeight="1">
      <c r="A28" s="13"/>
      <c r="B28" s="58"/>
      <c r="C28" s="59"/>
      <c r="D28" s="59"/>
      <c r="E28" s="59"/>
      <c r="F28" s="59"/>
      <c r="G28" s="59"/>
      <c r="H28" s="59"/>
      <c r="I28" s="59"/>
      <c r="J28" s="59"/>
      <c r="K28" s="60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8.0" customHeight="1">
      <c r="A29" s="13"/>
      <c r="B29" s="58"/>
      <c r="C29" s="59"/>
      <c r="D29" s="59"/>
      <c r="E29" s="59"/>
      <c r="F29" s="59"/>
      <c r="G29" s="59"/>
      <c r="H29" s="59"/>
      <c r="I29" s="59"/>
      <c r="J29" s="59"/>
      <c r="K29" s="60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8.0" customHeight="1">
      <c r="A30" s="13"/>
      <c r="B30" s="58"/>
      <c r="C30" s="59"/>
      <c r="D30" s="59"/>
      <c r="E30" s="59"/>
      <c r="F30" s="59"/>
      <c r="G30" s="59"/>
      <c r="H30" s="59"/>
      <c r="I30" s="59"/>
      <c r="J30" s="59"/>
      <c r="K30" s="6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8.0" customHeight="1">
      <c r="A31" s="13"/>
      <c r="B31" s="58"/>
      <c r="C31" s="59"/>
      <c r="D31" s="59"/>
      <c r="E31" s="59"/>
      <c r="F31" s="59"/>
      <c r="G31" s="59"/>
      <c r="H31" s="59"/>
      <c r="I31" s="59"/>
      <c r="J31" s="59"/>
      <c r="K31" s="60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8.0" customHeight="1">
      <c r="A32" s="13"/>
      <c r="B32" s="58"/>
      <c r="C32" s="59"/>
      <c r="D32" s="59"/>
      <c r="E32" s="59"/>
      <c r="F32" s="59"/>
      <c r="G32" s="59"/>
      <c r="H32" s="59"/>
      <c r="I32" s="59"/>
      <c r="J32" s="59"/>
      <c r="K32" s="60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8.0" customHeight="1">
      <c r="A33" s="13"/>
      <c r="B33" s="61"/>
      <c r="C33" s="59"/>
      <c r="D33" s="59"/>
      <c r="E33" s="59"/>
      <c r="F33" s="59"/>
      <c r="G33" s="59"/>
      <c r="H33" s="59"/>
      <c r="I33" s="59"/>
      <c r="J33" s="59"/>
      <c r="K33" s="60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8.0" customHeight="1">
      <c r="A34" s="13"/>
      <c r="B34" s="61"/>
      <c r="C34" s="59"/>
      <c r="D34" s="59"/>
      <c r="E34" s="59"/>
      <c r="F34" s="59"/>
      <c r="G34" s="59"/>
      <c r="H34" s="59"/>
      <c r="I34" s="59"/>
      <c r="J34" s="59"/>
      <c r="K34" s="60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8.0" customHeight="1">
      <c r="A35" s="13"/>
      <c r="B35" s="61"/>
      <c r="C35" s="59"/>
      <c r="D35" s="59"/>
      <c r="E35" s="59"/>
      <c r="F35" s="59"/>
      <c r="G35" s="59"/>
      <c r="H35" s="59"/>
      <c r="I35" s="59"/>
      <c r="J35" s="59"/>
      <c r="K35" s="60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8.0" customHeight="1">
      <c r="A36" s="13"/>
      <c r="B36" s="61"/>
      <c r="C36" s="59"/>
      <c r="D36" s="59"/>
      <c r="E36" s="59"/>
      <c r="F36" s="59"/>
      <c r="G36" s="59"/>
      <c r="H36" s="59"/>
      <c r="I36" s="59"/>
      <c r="J36" s="59"/>
      <c r="K36" s="60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8.0" customHeight="1">
      <c r="A37" s="13"/>
      <c r="B37" s="62"/>
      <c r="C37" s="63"/>
      <c r="D37" s="63"/>
      <c r="E37" s="63"/>
      <c r="F37" s="63"/>
      <c r="G37" s="63"/>
      <c r="H37" s="63"/>
      <c r="I37" s="63"/>
      <c r="J37" s="63"/>
      <c r="K37" s="64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3.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3.5" customHeight="1">
      <c r="A39" s="13"/>
      <c r="B39" s="13"/>
      <c r="C39" s="13"/>
      <c r="D39" s="13"/>
      <c r="E39" s="13"/>
      <c r="F39" s="13"/>
      <c r="G39" s="52" t="s">
        <v>33</v>
      </c>
      <c r="H39" s="65" t="s">
        <v>33</v>
      </c>
      <c r="I39" s="52" t="s">
        <v>34</v>
      </c>
      <c r="J39" s="66">
        <v>41834.0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3.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3.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3.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3.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3.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3.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3.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3.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3.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3.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3.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3.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3.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3.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3.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3.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3.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3.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3.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3.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3.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3.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3.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3.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3.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3.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3.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3.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3.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3.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headerFooter>
    <oddFooter>&amp;L&amp;A&amp;R&amp;D    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 fitToPage="1"/>
  </sheetPr>
  <sheetViews>
    <sheetView showGridLines="0"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4.43" defaultRowHeight="15.0"/>
  <cols>
    <col customWidth="1" min="1" max="1" width="5.57"/>
    <col customWidth="1" min="2" max="2" width="65.86"/>
    <col customWidth="1" min="3" max="3" width="33.71"/>
    <col customWidth="1" min="4" max="5" width="27.57"/>
    <col customWidth="1" min="6" max="6" width="9.43"/>
    <col customWidth="1" min="7" max="7" width="12.0"/>
    <col customWidth="1" min="8" max="12" width="9.14"/>
    <col customWidth="1" min="13" max="26" width="8.0"/>
  </cols>
  <sheetData>
    <row r="1" ht="13.5" customHeight="1">
      <c r="A1" s="13"/>
      <c r="B1" s="67"/>
      <c r="C1" s="67"/>
      <c r="D1" s="68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8.0" customHeight="1">
      <c r="A2" s="13"/>
      <c r="B2" s="3" t="s">
        <v>35</v>
      </c>
      <c r="C2" s="69" t="str">
        <f>IF(RECAP!C4=0,"-",RECAP!C4)</f>
        <v>Ciudad Soil &amp; Water Conservation District</v>
      </c>
      <c r="D2" s="70"/>
      <c r="E2" s="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7.25" customHeight="1">
      <c r="A3" s="13"/>
      <c r="B3" s="3" t="s">
        <v>3</v>
      </c>
      <c r="C3" s="69">
        <f>IF(RECAP!G4=0,"-",RECAP!G4)</f>
        <v>2025</v>
      </c>
      <c r="D3" s="71"/>
      <c r="E3" s="72" t="s">
        <v>33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8.0" customHeight="1">
      <c r="A4" s="13"/>
      <c r="B4" s="73"/>
      <c r="C4" s="74"/>
      <c r="D4" s="75"/>
      <c r="E4" s="6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8.0" customHeight="1">
      <c r="A5" s="13"/>
      <c r="B5" s="76"/>
      <c r="C5" s="77" t="s">
        <v>36</v>
      </c>
      <c r="D5" s="78" t="s">
        <v>37</v>
      </c>
      <c r="E5" s="79" t="s">
        <v>38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7.25" customHeight="1">
      <c r="A6" s="13"/>
      <c r="B6" s="80" t="s">
        <v>16</v>
      </c>
      <c r="C6" s="81" t="s">
        <v>39</v>
      </c>
      <c r="D6" s="82" t="s">
        <v>40</v>
      </c>
      <c r="E6" s="83" t="s">
        <v>40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20.25" customHeight="1">
      <c r="A7" s="13"/>
      <c r="B7" s="84"/>
      <c r="C7" s="85"/>
      <c r="D7" s="86" t="s">
        <v>41</v>
      </c>
      <c r="E7" s="87" t="s">
        <v>41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8.0" customHeight="1">
      <c r="A8" s="13"/>
      <c r="B8" s="88" t="s">
        <v>42</v>
      </c>
      <c r="C8" s="89"/>
      <c r="D8" s="90"/>
      <c r="E8" s="9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9.5" customHeight="1">
      <c r="A9" s="13"/>
      <c r="B9" s="92"/>
      <c r="C9" s="93">
        <v>0.0</v>
      </c>
      <c r="D9" s="94">
        <v>0.0</v>
      </c>
      <c r="E9" s="95" t="str">
        <f t="shared" ref="E9:E18" si="1">IFERROR((D9-C9)/C9,"-")</f>
        <v>-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9.5" customHeight="1">
      <c r="A10" s="13"/>
      <c r="B10" s="92" t="s">
        <v>43</v>
      </c>
      <c r="C10" s="94">
        <v>18372.42</v>
      </c>
      <c r="D10" s="94">
        <v>70000.0</v>
      </c>
      <c r="E10" s="95">
        <f t="shared" si="1"/>
        <v>2.810058773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9.5" customHeight="1">
      <c r="A11" s="13"/>
      <c r="B11" s="92" t="s">
        <v>44</v>
      </c>
      <c r="C11" s="94">
        <v>450.0</v>
      </c>
      <c r="D11" s="94">
        <v>400.0</v>
      </c>
      <c r="E11" s="95">
        <f t="shared" si="1"/>
        <v>-0.1111111111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9.5" customHeight="1">
      <c r="A12" s="13"/>
      <c r="B12" s="92" t="s">
        <v>45</v>
      </c>
      <c r="C12" s="94">
        <v>334.94</v>
      </c>
      <c r="D12" s="94">
        <v>500.0</v>
      </c>
      <c r="E12" s="95">
        <f t="shared" si="1"/>
        <v>0.4928046814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9.5" customHeight="1">
      <c r="A13" s="13"/>
      <c r="B13" s="92" t="s">
        <v>46</v>
      </c>
      <c r="C13" s="96">
        <v>0.06</v>
      </c>
      <c r="D13" s="96">
        <v>100.0</v>
      </c>
      <c r="E13" s="97">
        <f t="shared" si="1"/>
        <v>1665.666667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9.5" customHeight="1">
      <c r="A14" s="98"/>
      <c r="B14" s="99" t="s">
        <v>47</v>
      </c>
      <c r="C14" s="100">
        <f t="shared" ref="C14:D14" si="2">SUM(C9:C13)</f>
        <v>19157.42</v>
      </c>
      <c r="D14" s="101">
        <f t="shared" si="2"/>
        <v>71000</v>
      </c>
      <c r="E14" s="102">
        <f t="shared" si="1"/>
        <v>2.706135795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9.5" customHeight="1">
      <c r="A15" s="13"/>
      <c r="B15" s="103" t="s">
        <v>48</v>
      </c>
      <c r="C15" s="93">
        <v>0.0</v>
      </c>
      <c r="D15" s="94">
        <v>0.0</v>
      </c>
      <c r="E15" s="102" t="str">
        <f t="shared" si="1"/>
        <v>-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9.5" customHeight="1">
      <c r="A16" s="13"/>
      <c r="B16" s="104" t="s">
        <v>49</v>
      </c>
      <c r="C16" s="32">
        <v>0.0</v>
      </c>
      <c r="D16" s="105">
        <v>0.0</v>
      </c>
      <c r="E16" s="102" t="str">
        <f t="shared" si="1"/>
        <v>-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9.5" customHeight="1">
      <c r="A17" s="13"/>
      <c r="B17" s="106" t="s">
        <v>50</v>
      </c>
      <c r="C17" s="107">
        <f t="shared" ref="C17:D17" si="3">C15-C16</f>
        <v>0</v>
      </c>
      <c r="D17" s="108">
        <f t="shared" si="3"/>
        <v>0</v>
      </c>
      <c r="E17" s="109" t="str">
        <f t="shared" si="1"/>
        <v>-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9.5" customHeight="1">
      <c r="A18" s="13"/>
      <c r="B18" s="110" t="s">
        <v>51</v>
      </c>
      <c r="C18" s="111">
        <f t="shared" ref="C18:D18" si="4">C14+C17</f>
        <v>19157.42</v>
      </c>
      <c r="D18" s="112">
        <f t="shared" si="4"/>
        <v>71000</v>
      </c>
      <c r="E18" s="113">
        <f t="shared" si="1"/>
        <v>2.706135795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9.5" customHeight="1">
      <c r="A19" s="13"/>
      <c r="B19" s="88" t="s">
        <v>52</v>
      </c>
      <c r="C19" s="114"/>
      <c r="D19" s="115"/>
      <c r="E19" s="11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9.5" customHeight="1">
      <c r="A20" s="13"/>
      <c r="B20" s="92"/>
      <c r="C20" s="93"/>
      <c r="D20" s="117"/>
      <c r="E20" s="95" t="str">
        <f t="shared" ref="E20:E31" si="5">IFERROR((D20-C20)/C20,"-")</f>
        <v>-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9.5" customHeight="1">
      <c r="A21" s="13"/>
      <c r="B21" s="92" t="s">
        <v>53</v>
      </c>
      <c r="C21" s="118">
        <v>1037063.86</v>
      </c>
      <c r="D21" s="119">
        <v>1036294.08</v>
      </c>
      <c r="E21" s="95">
        <f t="shared" si="5"/>
        <v>-0.0007422686584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9.5" customHeight="1">
      <c r="A22" s="13"/>
      <c r="B22" s="92" t="s">
        <v>54</v>
      </c>
      <c r="C22" s="118">
        <v>73012.58</v>
      </c>
      <c r="D22" s="119">
        <v>1573406.0</v>
      </c>
      <c r="E22" s="95">
        <f t="shared" si="5"/>
        <v>20.5497932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9.5" customHeight="1">
      <c r="A23" s="13"/>
      <c r="B23" s="92" t="s">
        <v>55</v>
      </c>
      <c r="C23" s="118">
        <v>570663.0</v>
      </c>
      <c r="D23" s="119">
        <v>836526.2</v>
      </c>
      <c r="E23" s="95">
        <f t="shared" si="5"/>
        <v>0.4658847691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9.5" customHeight="1">
      <c r="A24" s="13"/>
      <c r="B24" s="92" t="s">
        <v>56</v>
      </c>
      <c r="C24" s="118">
        <v>36207.41</v>
      </c>
      <c r="D24" s="117">
        <v>20000.0</v>
      </c>
      <c r="E24" s="95">
        <f t="shared" si="5"/>
        <v>-0.4476268808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9.5" customHeight="1">
      <c r="A25" s="13"/>
      <c r="B25" s="92" t="s">
        <v>57</v>
      </c>
      <c r="C25" s="118">
        <v>94891.15</v>
      </c>
      <c r="D25" s="119">
        <v>117500.0</v>
      </c>
      <c r="E25" s="95">
        <f t="shared" si="5"/>
        <v>0.2382608916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9.5" customHeight="1">
      <c r="A26" s="13"/>
      <c r="B26" s="92"/>
      <c r="C26" s="94"/>
      <c r="D26" s="117"/>
      <c r="E26" s="95" t="str">
        <f t="shared" si="5"/>
        <v>-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9.5" customHeight="1">
      <c r="A27" s="98"/>
      <c r="B27" s="99" t="s">
        <v>58</v>
      </c>
      <c r="C27" s="100">
        <f t="shared" ref="C27:D27" si="6">SUM(C20:C26)</f>
        <v>1811838</v>
      </c>
      <c r="D27" s="101">
        <f t="shared" si="6"/>
        <v>3583726.28</v>
      </c>
      <c r="E27" s="102">
        <f t="shared" si="5"/>
        <v>0.9779507219</v>
      </c>
      <c r="F27" s="13"/>
      <c r="G27" s="13">
        <f>D23/D27</f>
        <v>0.233423575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9.5" customHeight="1">
      <c r="A28" s="13"/>
      <c r="B28" s="103" t="s">
        <v>48</v>
      </c>
      <c r="C28" s="94">
        <v>0.0</v>
      </c>
      <c r="D28" s="94">
        <v>0.0</v>
      </c>
      <c r="E28" s="95" t="str">
        <f t="shared" si="5"/>
        <v>-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9.5" customHeight="1">
      <c r="A29" s="13"/>
      <c r="B29" s="104" t="s">
        <v>49</v>
      </c>
      <c r="C29" s="105">
        <v>0.0</v>
      </c>
      <c r="D29" s="105">
        <v>0.0</v>
      </c>
      <c r="E29" s="120" t="str">
        <f t="shared" si="5"/>
        <v>-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9.5" customHeight="1">
      <c r="A30" s="13"/>
      <c r="B30" s="106" t="s">
        <v>50</v>
      </c>
      <c r="C30" s="108">
        <f t="shared" ref="C30:D30" si="7">C28-C29</f>
        <v>0</v>
      </c>
      <c r="D30" s="108">
        <f t="shared" si="7"/>
        <v>0</v>
      </c>
      <c r="E30" s="121" t="str">
        <f t="shared" si="5"/>
        <v>-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9.5" customHeight="1">
      <c r="A31" s="13"/>
      <c r="B31" s="122" t="s">
        <v>59</v>
      </c>
      <c r="C31" s="112">
        <f t="shared" ref="C31:D31" si="8">C27+C30</f>
        <v>1811838</v>
      </c>
      <c r="D31" s="112">
        <f t="shared" si="8"/>
        <v>3583726.28</v>
      </c>
      <c r="E31" s="123">
        <f t="shared" si="5"/>
        <v>0.9779507219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9.5" customHeight="1">
      <c r="A32" s="13"/>
      <c r="B32" s="124" t="s">
        <v>60</v>
      </c>
      <c r="C32" s="125"/>
      <c r="D32" s="126"/>
      <c r="E32" s="127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9.5" customHeight="1">
      <c r="A33" s="13"/>
      <c r="B33" s="92" t="s">
        <v>61</v>
      </c>
      <c r="C33" s="94">
        <v>24741.83</v>
      </c>
      <c r="D33" s="94">
        <v>35000.0</v>
      </c>
      <c r="E33" s="95">
        <f t="shared" ref="E33:E38" si="10">IFERROR((D33-C33)/C33,"-")</f>
        <v>0.4146083778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9.5" customHeight="1">
      <c r="A34" s="13"/>
      <c r="B34" s="99" t="s">
        <v>62</v>
      </c>
      <c r="C34" s="100">
        <f t="shared" ref="C34:D34" si="9">SUM(C33)</f>
        <v>24741.83</v>
      </c>
      <c r="D34" s="101">
        <f t="shared" si="9"/>
        <v>35000</v>
      </c>
      <c r="E34" s="120">
        <f t="shared" si="10"/>
        <v>0.4146083778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9.5" customHeight="1">
      <c r="A35" s="13"/>
      <c r="B35" s="103" t="s">
        <v>48</v>
      </c>
      <c r="C35" s="94">
        <v>0.0</v>
      </c>
      <c r="D35" s="94">
        <v>0.0</v>
      </c>
      <c r="E35" s="95" t="str">
        <f t="shared" si="10"/>
        <v>-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9.5" customHeight="1">
      <c r="A36" s="13"/>
      <c r="B36" s="104" t="s">
        <v>49</v>
      </c>
      <c r="C36" s="105">
        <v>0.0</v>
      </c>
      <c r="D36" s="105">
        <v>0.0</v>
      </c>
      <c r="E36" s="120" t="str">
        <f t="shared" si="10"/>
        <v>-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9.5" customHeight="1">
      <c r="A37" s="13"/>
      <c r="B37" s="106" t="s">
        <v>50</v>
      </c>
      <c r="C37" s="108">
        <f t="shared" ref="C37:D37" si="11">C35-C36</f>
        <v>0</v>
      </c>
      <c r="D37" s="108">
        <f t="shared" si="11"/>
        <v>0</v>
      </c>
      <c r="E37" s="121" t="str">
        <f t="shared" si="10"/>
        <v>-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9.5" customHeight="1">
      <c r="A38" s="13"/>
      <c r="B38" s="122" t="s">
        <v>63</v>
      </c>
      <c r="C38" s="112">
        <f t="shared" ref="C38:D38" si="12">C34+C37</f>
        <v>24741.83</v>
      </c>
      <c r="D38" s="112">
        <f t="shared" si="12"/>
        <v>35000</v>
      </c>
      <c r="E38" s="123">
        <f t="shared" si="10"/>
        <v>0.4146083778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9.5" customHeight="1">
      <c r="A39" s="13"/>
      <c r="B39" s="124" t="s">
        <v>64</v>
      </c>
      <c r="C39" s="128" t="s">
        <v>33</v>
      </c>
      <c r="D39" s="129" t="s">
        <v>33</v>
      </c>
      <c r="E39" s="130" t="s">
        <v>33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9.5" customHeight="1">
      <c r="A40" s="13"/>
      <c r="B40" s="131" t="s">
        <v>65</v>
      </c>
      <c r="C40" s="93">
        <v>0.0</v>
      </c>
      <c r="D40" s="94">
        <v>0.0</v>
      </c>
      <c r="E40" s="132" t="str">
        <f t="shared" ref="E40:E57" si="13">IFERROR((D40-C40)/C40,"-")</f>
        <v>-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9.5" customHeight="1">
      <c r="A41" s="13"/>
      <c r="B41" s="92" t="s">
        <v>66</v>
      </c>
      <c r="C41" s="93">
        <v>0.0</v>
      </c>
      <c r="D41" s="94">
        <v>0.0</v>
      </c>
      <c r="E41" s="132" t="str">
        <f t="shared" si="13"/>
        <v>-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9.5" customHeight="1">
      <c r="A42" s="13"/>
      <c r="B42" s="92" t="s">
        <v>67</v>
      </c>
      <c r="C42" s="93">
        <v>0.0</v>
      </c>
      <c r="D42" s="94">
        <v>0.0</v>
      </c>
      <c r="E42" s="132" t="str">
        <f t="shared" si="13"/>
        <v>-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9.5" customHeight="1">
      <c r="A43" s="13"/>
      <c r="B43" s="92" t="s">
        <v>68</v>
      </c>
      <c r="C43" s="93">
        <v>0.0</v>
      </c>
      <c r="D43" s="94">
        <v>0.0</v>
      </c>
      <c r="E43" s="132" t="str">
        <f t="shared" si="13"/>
        <v>-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9.5" customHeight="1">
      <c r="A44" s="13"/>
      <c r="B44" s="131" t="s">
        <v>69</v>
      </c>
      <c r="C44" s="93">
        <v>0.0</v>
      </c>
      <c r="D44" s="94">
        <v>0.0</v>
      </c>
      <c r="E44" s="132" t="str">
        <f t="shared" si="13"/>
        <v>-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9.5" customHeight="1">
      <c r="A45" s="13"/>
      <c r="B45" s="92" t="s">
        <v>70</v>
      </c>
      <c r="C45" s="93">
        <v>0.0</v>
      </c>
      <c r="D45" s="94">
        <v>0.0</v>
      </c>
      <c r="E45" s="132" t="str">
        <f t="shared" si="13"/>
        <v>-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9.5" customHeight="1">
      <c r="A46" s="13"/>
      <c r="B46" s="92" t="s">
        <v>71</v>
      </c>
      <c r="C46" s="93">
        <v>0.0</v>
      </c>
      <c r="D46" s="94">
        <v>0.0</v>
      </c>
      <c r="E46" s="132" t="str">
        <f t="shared" si="13"/>
        <v>-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9.5" customHeight="1">
      <c r="A47" s="13"/>
      <c r="B47" s="92" t="s">
        <v>67</v>
      </c>
      <c r="C47" s="93">
        <v>0.0</v>
      </c>
      <c r="D47" s="94">
        <v>0.0</v>
      </c>
      <c r="E47" s="132" t="str">
        <f t="shared" si="13"/>
        <v>-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9.5" customHeight="1">
      <c r="A48" s="13"/>
      <c r="B48" s="92" t="s">
        <v>72</v>
      </c>
      <c r="C48" s="93">
        <v>0.0</v>
      </c>
      <c r="D48" s="94">
        <v>0.0</v>
      </c>
      <c r="E48" s="132" t="str">
        <f t="shared" si="13"/>
        <v>-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9.5" customHeight="1">
      <c r="A49" s="13"/>
      <c r="B49" s="131" t="s">
        <v>73</v>
      </c>
      <c r="C49" s="93">
        <v>0.0</v>
      </c>
      <c r="D49" s="94">
        <v>0.0</v>
      </c>
      <c r="E49" s="132" t="str">
        <f t="shared" si="13"/>
        <v>-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9.5" customHeight="1">
      <c r="A50" s="13"/>
      <c r="B50" s="92"/>
      <c r="C50" s="93">
        <v>0.0</v>
      </c>
      <c r="D50" s="94">
        <v>0.0</v>
      </c>
      <c r="E50" s="132" t="str">
        <f t="shared" si="13"/>
        <v>-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9.5" customHeight="1">
      <c r="A51" s="13"/>
      <c r="B51" s="133"/>
      <c r="C51" s="42">
        <v>0.0</v>
      </c>
      <c r="D51" s="96">
        <v>0.0</v>
      </c>
      <c r="E51" s="134" t="str">
        <f t="shared" si="13"/>
        <v>-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9.5" customHeight="1">
      <c r="A52" s="13"/>
      <c r="B52" s="99" t="s">
        <v>74</v>
      </c>
      <c r="C52" s="135">
        <f t="shared" ref="C52:D52" si="14">SUM(C40:C51)</f>
        <v>0</v>
      </c>
      <c r="D52" s="100">
        <f t="shared" si="14"/>
        <v>0</v>
      </c>
      <c r="E52" s="120" t="str">
        <f t="shared" si="13"/>
        <v>-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9.5" customHeight="1">
      <c r="A53" s="13"/>
      <c r="B53" s="103" t="s">
        <v>48</v>
      </c>
      <c r="C53" s="93">
        <v>0.0</v>
      </c>
      <c r="D53" s="94">
        <v>0.0</v>
      </c>
      <c r="E53" s="95" t="str">
        <f t="shared" si="13"/>
        <v>-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21.75" customHeight="1">
      <c r="A54" s="136"/>
      <c r="B54" s="104" t="s">
        <v>49</v>
      </c>
      <c r="C54" s="32">
        <v>0.0</v>
      </c>
      <c r="D54" s="105">
        <v>0.0</v>
      </c>
      <c r="E54" s="120" t="str">
        <f t="shared" si="13"/>
        <v>-</v>
      </c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</row>
    <row r="55" ht="18.0" customHeight="1">
      <c r="A55" s="13"/>
      <c r="B55" s="106" t="s">
        <v>50</v>
      </c>
      <c r="C55" s="107">
        <f t="shared" ref="C55:D55" si="15">C53-C54</f>
        <v>0</v>
      </c>
      <c r="D55" s="108">
        <f t="shared" si="15"/>
        <v>0</v>
      </c>
      <c r="E55" s="121" t="str">
        <f t="shared" si="13"/>
        <v>-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8.0" customHeight="1">
      <c r="A56" s="13"/>
      <c r="B56" s="122" t="s">
        <v>75</v>
      </c>
      <c r="C56" s="137">
        <f t="shared" ref="C56:D56" si="16">C52+C55</f>
        <v>0</v>
      </c>
      <c r="D56" s="112">
        <f t="shared" si="16"/>
        <v>0</v>
      </c>
      <c r="E56" s="123" t="str">
        <f t="shared" si="13"/>
        <v>-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8.75" customHeight="1">
      <c r="A57" s="13"/>
      <c r="B57" s="138" t="s">
        <v>76</v>
      </c>
      <c r="C57" s="139">
        <f t="shared" ref="C57:D57" si="17">C18+C31+C38+C56</f>
        <v>1855737.25</v>
      </c>
      <c r="D57" s="140">
        <f t="shared" si="17"/>
        <v>3689726.28</v>
      </c>
      <c r="E57" s="113">
        <f t="shared" si="13"/>
        <v>0.98828055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4.25" customHeight="1">
      <c r="A58" s="13"/>
      <c r="B58" s="67"/>
      <c r="C58" s="67"/>
      <c r="D58" s="68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3.5" customHeight="1">
      <c r="A59" s="13"/>
      <c r="B59" s="67"/>
      <c r="C59" s="67"/>
      <c r="D59" s="68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9.5" customHeight="1">
      <c r="A60" s="13"/>
      <c r="B60" s="67"/>
      <c r="C60" s="67"/>
      <c r="D60" s="68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9.5" customHeight="1">
      <c r="A61" s="13"/>
      <c r="B61" s="67"/>
      <c r="C61" s="67"/>
      <c r="D61" s="68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9.5" customHeight="1">
      <c r="A62" s="13"/>
      <c r="B62" s="67"/>
      <c r="C62" s="67"/>
      <c r="D62" s="68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9.5" customHeight="1">
      <c r="A63" s="13"/>
      <c r="B63" s="67"/>
      <c r="C63" s="67"/>
      <c r="D63" s="6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9.5" customHeight="1">
      <c r="A64" s="13"/>
      <c r="B64" s="67"/>
      <c r="C64" s="67"/>
      <c r="D64" s="68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9.5" customHeight="1">
      <c r="A65" s="13"/>
      <c r="B65" s="67"/>
      <c r="C65" s="67"/>
      <c r="D65" s="68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9.5" customHeight="1">
      <c r="A66" s="13"/>
      <c r="B66" s="67"/>
      <c r="C66" s="67"/>
      <c r="D66" s="68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9.5" customHeight="1">
      <c r="A67" s="13"/>
      <c r="B67" s="67"/>
      <c r="C67" s="67"/>
      <c r="D67" s="68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9.5" customHeight="1">
      <c r="A68" s="13"/>
      <c r="B68" s="67"/>
      <c r="C68" s="67"/>
      <c r="D68" s="68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9.5" customHeight="1">
      <c r="A69" s="13"/>
      <c r="B69" s="67"/>
      <c r="C69" s="67"/>
      <c r="D69" s="68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9.5" customHeight="1">
      <c r="A70" s="13"/>
      <c r="B70" s="67"/>
      <c r="C70" s="67"/>
      <c r="D70" s="68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9.5" customHeight="1">
      <c r="A71" s="13"/>
      <c r="B71" s="67"/>
      <c r="C71" s="67"/>
      <c r="D71" s="6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9.5" customHeight="1">
      <c r="A72" s="13"/>
      <c r="B72" s="67"/>
      <c r="C72" s="67"/>
      <c r="D72" s="68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9.5" customHeight="1">
      <c r="A73" s="13"/>
      <c r="B73" s="67"/>
      <c r="C73" s="67"/>
      <c r="D73" s="68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9.5" customHeight="1">
      <c r="A74" s="13"/>
      <c r="B74" s="67"/>
      <c r="C74" s="67"/>
      <c r="D74" s="68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9.5" customHeight="1">
      <c r="A75" s="13"/>
      <c r="B75" s="67"/>
      <c r="C75" s="67"/>
      <c r="D75" s="6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9.5" customHeight="1">
      <c r="A76" s="13"/>
      <c r="B76" s="67"/>
      <c r="C76" s="67"/>
      <c r="D76" s="68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9.5" customHeight="1">
      <c r="A77" s="13"/>
      <c r="B77" s="67"/>
      <c r="C77" s="67"/>
      <c r="D77" s="68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9.5" customHeight="1">
      <c r="A78" s="13"/>
      <c r="B78" s="67"/>
      <c r="C78" s="67"/>
      <c r="D78" s="68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9.5" customHeight="1">
      <c r="A79" s="13"/>
      <c r="B79" s="67"/>
      <c r="C79" s="67"/>
      <c r="D79" s="68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9.5" customHeight="1">
      <c r="A80" s="13"/>
      <c r="B80" s="67"/>
      <c r="C80" s="67"/>
      <c r="D80" s="68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9.5" customHeight="1">
      <c r="A81" s="13"/>
      <c r="B81" s="67"/>
      <c r="C81" s="67"/>
      <c r="D81" s="68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9.5" customHeight="1">
      <c r="A82" s="13"/>
      <c r="B82" s="67"/>
      <c r="C82" s="67"/>
      <c r="D82" s="68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3.5" customHeight="1">
      <c r="A83" s="13"/>
      <c r="B83" s="141"/>
      <c r="C83" s="141"/>
      <c r="D83" s="68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3.5" customHeight="1">
      <c r="A84" s="13"/>
      <c r="B84" s="141"/>
      <c r="C84" s="141"/>
      <c r="D84" s="68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3.5" customHeight="1">
      <c r="A85" s="13"/>
      <c r="B85" s="141"/>
      <c r="C85" s="141"/>
      <c r="D85" s="68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3.5" customHeight="1">
      <c r="A86" s="13"/>
      <c r="B86" s="141"/>
      <c r="C86" s="141"/>
      <c r="D86" s="68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3.5" customHeight="1">
      <c r="A87" s="13"/>
      <c r="B87" s="141"/>
      <c r="C87" s="141"/>
      <c r="D87" s="68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3.5" customHeight="1">
      <c r="A88" s="13"/>
      <c r="B88" s="142"/>
      <c r="C88" s="142"/>
      <c r="D88" s="68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3.5" customHeight="1">
      <c r="A89" s="13"/>
      <c r="B89" s="142"/>
      <c r="C89" s="142"/>
      <c r="D89" s="68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3.5" customHeight="1">
      <c r="A90" s="13"/>
      <c r="B90" s="67"/>
      <c r="C90" s="67"/>
      <c r="D90" s="68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3.5" customHeight="1">
      <c r="A91" s="13"/>
      <c r="B91" s="67"/>
      <c r="C91" s="67"/>
      <c r="D91" s="68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3.5" customHeight="1">
      <c r="A92" s="13"/>
      <c r="B92" s="67"/>
      <c r="C92" s="67"/>
      <c r="D92" s="68"/>
      <c r="E92" s="13"/>
      <c r="F92" s="141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3.5" customHeight="1">
      <c r="A93" s="13"/>
      <c r="B93" s="67"/>
      <c r="C93" s="67"/>
      <c r="D93" s="68"/>
      <c r="E93" s="13"/>
      <c r="F93" s="141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3.5" customHeight="1">
      <c r="A94" s="13"/>
      <c r="B94" s="67"/>
      <c r="C94" s="67"/>
      <c r="D94" s="68"/>
      <c r="E94" s="13"/>
      <c r="F94" s="141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3.5" customHeight="1">
      <c r="A95" s="13"/>
      <c r="B95" s="67"/>
      <c r="C95" s="67"/>
      <c r="D95" s="68"/>
      <c r="E95" s="13"/>
      <c r="F95" s="141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3.5" customHeight="1">
      <c r="A96" s="13"/>
      <c r="B96" s="67"/>
      <c r="C96" s="67"/>
      <c r="D96" s="68"/>
      <c r="E96" s="13"/>
      <c r="F96" s="141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3.5" customHeight="1">
      <c r="A97" s="13"/>
      <c r="B97" s="67"/>
      <c r="C97" s="67"/>
      <c r="D97" s="68"/>
      <c r="E97" s="13"/>
      <c r="F97" s="141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3.5" customHeight="1">
      <c r="A98" s="13"/>
      <c r="B98" s="67"/>
      <c r="C98" s="67"/>
      <c r="D98" s="68"/>
      <c r="E98" s="13"/>
      <c r="F98" s="141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3.5" customHeight="1">
      <c r="A99" s="13"/>
      <c r="B99" s="67"/>
      <c r="C99" s="67"/>
      <c r="D99" s="68"/>
      <c r="E99" s="13"/>
      <c r="F99" s="141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3.5" customHeight="1">
      <c r="A100" s="13"/>
      <c r="B100" s="67"/>
      <c r="C100" s="67"/>
      <c r="D100" s="68"/>
      <c r="E100" s="13"/>
      <c r="F100" s="141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3.5" customHeight="1">
      <c r="A101" s="13"/>
      <c r="B101" s="67"/>
      <c r="C101" s="67"/>
      <c r="D101" s="68"/>
      <c r="E101" s="13"/>
      <c r="F101" s="141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3.5" customHeight="1">
      <c r="A102" s="13"/>
      <c r="B102" s="67"/>
      <c r="C102" s="67"/>
      <c r="D102" s="68"/>
      <c r="E102" s="13"/>
      <c r="F102" s="141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3.5" customHeight="1">
      <c r="A103" s="13"/>
      <c r="B103" s="67"/>
      <c r="C103" s="67"/>
      <c r="D103" s="68"/>
      <c r="E103" s="13"/>
      <c r="F103" s="141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3.5" customHeight="1">
      <c r="A104" s="13"/>
      <c r="B104" s="67"/>
      <c r="C104" s="67"/>
      <c r="D104" s="68"/>
      <c r="E104" s="13"/>
      <c r="F104" s="141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3.5" customHeight="1">
      <c r="A105" s="13"/>
      <c r="B105" s="67"/>
      <c r="C105" s="67"/>
      <c r="D105" s="68"/>
      <c r="E105" s="13"/>
      <c r="F105" s="141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3.5" customHeight="1">
      <c r="A106" s="13"/>
      <c r="B106" s="67"/>
      <c r="C106" s="67"/>
      <c r="D106" s="68"/>
      <c r="E106" s="13"/>
      <c r="F106" s="141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3.5" customHeight="1">
      <c r="A107" s="13"/>
      <c r="B107" s="67"/>
      <c r="C107" s="67"/>
      <c r="D107" s="68"/>
      <c r="E107" s="13"/>
      <c r="F107" s="141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3.5" customHeight="1">
      <c r="A108" s="13"/>
      <c r="B108" s="67"/>
      <c r="C108" s="67"/>
      <c r="D108" s="68"/>
      <c r="E108" s="13"/>
      <c r="F108" s="141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3.5" customHeight="1">
      <c r="A109" s="13"/>
      <c r="B109" s="67"/>
      <c r="C109" s="67"/>
      <c r="D109" s="68"/>
      <c r="E109" s="13"/>
      <c r="F109" s="141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3.5" customHeight="1">
      <c r="A110" s="13"/>
      <c r="B110" s="67"/>
      <c r="C110" s="67"/>
      <c r="D110" s="68"/>
      <c r="E110" s="13"/>
      <c r="F110" s="141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3.5" customHeight="1">
      <c r="A111" s="13"/>
      <c r="B111" s="67"/>
      <c r="C111" s="67"/>
      <c r="D111" s="68"/>
      <c r="E111" s="13"/>
      <c r="F111" s="141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3.5" customHeight="1">
      <c r="A112" s="13"/>
      <c r="B112" s="67"/>
      <c r="C112" s="67"/>
      <c r="D112" s="68"/>
      <c r="E112" s="13"/>
      <c r="F112" s="141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3.5" customHeight="1">
      <c r="A113" s="13"/>
      <c r="B113" s="67"/>
      <c r="C113" s="67"/>
      <c r="D113" s="68"/>
      <c r="E113" s="13"/>
      <c r="F113" s="141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3.5" customHeight="1">
      <c r="A114" s="13"/>
      <c r="B114" s="67"/>
      <c r="C114" s="67"/>
      <c r="D114" s="68"/>
      <c r="E114" s="13"/>
      <c r="F114" s="141"/>
      <c r="G114" s="41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3.5" customHeight="1">
      <c r="A115" s="13"/>
      <c r="B115" s="67"/>
      <c r="C115" s="67"/>
      <c r="D115" s="68"/>
      <c r="E115" s="13"/>
      <c r="F115" s="141"/>
      <c r="G115" s="41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3.5" customHeight="1">
      <c r="A116" s="13"/>
      <c r="B116" s="67"/>
      <c r="C116" s="67"/>
      <c r="D116" s="68"/>
      <c r="E116" s="13"/>
      <c r="F116" s="141"/>
      <c r="G116" s="41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3.5" customHeight="1">
      <c r="A117" s="13"/>
      <c r="B117" s="67"/>
      <c r="C117" s="67"/>
      <c r="D117" s="68"/>
      <c r="E117" s="13"/>
      <c r="F117" s="141"/>
      <c r="G117" s="41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3.5" customHeight="1">
      <c r="A118" s="13"/>
      <c r="B118" s="67"/>
      <c r="C118" s="67"/>
      <c r="D118" s="68"/>
      <c r="E118" s="13"/>
      <c r="F118" s="141"/>
      <c r="G118" s="41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3.5" customHeight="1">
      <c r="A119" s="13"/>
      <c r="B119" s="67"/>
      <c r="C119" s="67"/>
      <c r="D119" s="68"/>
      <c r="E119" s="13"/>
      <c r="F119" s="141"/>
      <c r="G119" s="41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3.5" customHeight="1">
      <c r="A120" s="13"/>
      <c r="B120" s="67"/>
      <c r="C120" s="67"/>
      <c r="D120" s="68"/>
      <c r="E120" s="13"/>
      <c r="F120" s="141"/>
      <c r="G120" s="41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3.5" customHeight="1">
      <c r="A121" s="13"/>
      <c r="B121" s="67"/>
      <c r="C121" s="67"/>
      <c r="D121" s="68"/>
      <c r="E121" s="13"/>
      <c r="F121" s="141"/>
      <c r="G121" s="41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3.5" customHeight="1">
      <c r="A122" s="13"/>
      <c r="B122" s="67"/>
      <c r="C122" s="67"/>
      <c r="D122" s="68"/>
      <c r="E122" s="13"/>
      <c r="F122" s="141"/>
      <c r="G122" s="41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3.5" customHeight="1">
      <c r="A123" s="13"/>
      <c r="B123" s="67"/>
      <c r="C123" s="67"/>
      <c r="D123" s="68"/>
      <c r="E123" s="13"/>
      <c r="F123" s="141"/>
      <c r="G123" s="41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3.5" customHeight="1">
      <c r="A124" s="13"/>
      <c r="B124" s="67"/>
      <c r="C124" s="67"/>
      <c r="D124" s="68"/>
      <c r="E124" s="13"/>
      <c r="F124" s="141"/>
      <c r="G124" s="41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3.5" customHeight="1">
      <c r="A125" s="13"/>
      <c r="B125" s="67"/>
      <c r="C125" s="67"/>
      <c r="D125" s="68"/>
      <c r="E125" s="13"/>
      <c r="F125" s="141"/>
      <c r="G125" s="41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3.5" customHeight="1">
      <c r="A126" s="13"/>
      <c r="B126" s="67"/>
      <c r="C126" s="67"/>
      <c r="D126" s="68"/>
      <c r="E126" s="13"/>
      <c r="F126" s="141"/>
      <c r="G126" s="41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3.5" customHeight="1">
      <c r="A127" s="13"/>
      <c r="B127" s="67"/>
      <c r="C127" s="67"/>
      <c r="D127" s="68"/>
      <c r="E127" s="13"/>
      <c r="F127" s="141"/>
      <c r="G127" s="41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3.5" customHeight="1">
      <c r="A128" s="13"/>
      <c r="B128" s="67"/>
      <c r="C128" s="67"/>
      <c r="D128" s="68"/>
      <c r="E128" s="13"/>
      <c r="F128" s="141"/>
      <c r="G128" s="41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3.5" customHeight="1">
      <c r="A129" s="13"/>
      <c r="B129" s="67"/>
      <c r="C129" s="67"/>
      <c r="D129" s="68"/>
      <c r="E129" s="13"/>
      <c r="F129" s="141"/>
      <c r="G129" s="41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3.5" customHeight="1">
      <c r="A130" s="13"/>
      <c r="B130" s="67"/>
      <c r="C130" s="67"/>
      <c r="D130" s="68"/>
      <c r="E130" s="13"/>
      <c r="F130" s="141"/>
      <c r="G130" s="41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3.5" customHeight="1">
      <c r="A131" s="13"/>
      <c r="B131" s="67"/>
      <c r="C131" s="67"/>
      <c r="D131" s="68"/>
      <c r="E131" s="13"/>
      <c r="F131" s="141"/>
      <c r="G131" s="41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3.5" customHeight="1">
      <c r="A132" s="13"/>
      <c r="B132" s="67"/>
      <c r="C132" s="67"/>
      <c r="D132" s="68"/>
      <c r="E132" s="13"/>
      <c r="F132" s="141"/>
      <c r="G132" s="41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3.5" customHeight="1">
      <c r="A133" s="13"/>
      <c r="B133" s="13"/>
      <c r="C133" s="13"/>
      <c r="D133" s="68"/>
      <c r="E133" s="13"/>
      <c r="F133" s="141"/>
      <c r="G133" s="41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3.5" customHeight="1">
      <c r="A134" s="13"/>
      <c r="B134" s="13"/>
      <c r="C134" s="13"/>
      <c r="D134" s="68"/>
      <c r="E134" s="13"/>
      <c r="F134" s="141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3.5" customHeight="1">
      <c r="A135" s="13"/>
      <c r="B135" s="143"/>
      <c r="C135" s="143"/>
      <c r="D135" s="68"/>
      <c r="E135" s="13"/>
      <c r="F135" s="141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3.5" customHeight="1">
      <c r="A136" s="13"/>
      <c r="B136" s="143"/>
      <c r="C136" s="143"/>
      <c r="D136" s="68"/>
      <c r="E136" s="13"/>
      <c r="F136" s="141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3.5" customHeight="1">
      <c r="A137" s="13"/>
      <c r="B137" s="143"/>
      <c r="C137" s="143"/>
      <c r="D137" s="68"/>
      <c r="E137" s="13"/>
      <c r="F137" s="141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3.5" customHeight="1">
      <c r="A138" s="13"/>
      <c r="B138" s="143"/>
      <c r="C138" s="143"/>
      <c r="D138" s="68"/>
      <c r="E138" s="13"/>
      <c r="F138" s="141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3.5" customHeight="1">
      <c r="A139" s="13"/>
      <c r="B139" s="143"/>
      <c r="C139" s="143"/>
      <c r="D139" s="68"/>
      <c r="E139" s="13"/>
      <c r="F139" s="141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3.5" customHeight="1">
      <c r="A140" s="13"/>
      <c r="B140" s="143"/>
      <c r="C140" s="143"/>
      <c r="D140" s="68"/>
      <c r="E140" s="13"/>
      <c r="F140" s="141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3.5" customHeight="1">
      <c r="A141" s="13"/>
      <c r="B141" s="143"/>
      <c r="C141" s="143"/>
      <c r="D141" s="68"/>
      <c r="E141" s="13"/>
      <c r="F141" s="141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3.5" customHeight="1">
      <c r="A142" s="13"/>
      <c r="B142" s="143"/>
      <c r="C142" s="143"/>
      <c r="D142" s="68"/>
      <c r="E142" s="13"/>
      <c r="F142" s="141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3.5" customHeight="1">
      <c r="A143" s="13"/>
      <c r="B143" s="143"/>
      <c r="C143" s="143"/>
      <c r="D143" s="68"/>
      <c r="E143" s="13"/>
      <c r="F143" s="141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3.5" customHeight="1">
      <c r="A144" s="13"/>
      <c r="B144" s="143"/>
      <c r="C144" s="143"/>
      <c r="D144" s="68"/>
      <c r="E144" s="13"/>
      <c r="F144" s="141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3.5" customHeight="1">
      <c r="A145" s="13"/>
      <c r="B145" s="143"/>
      <c r="C145" s="143"/>
      <c r="D145" s="68"/>
      <c r="E145" s="13"/>
      <c r="F145" s="141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3.5" customHeight="1">
      <c r="A146" s="13"/>
      <c r="B146" s="143"/>
      <c r="C146" s="143"/>
      <c r="D146" s="68"/>
      <c r="E146" s="13"/>
      <c r="F146" s="141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3.5" customHeight="1">
      <c r="A147" s="13"/>
      <c r="B147" s="143"/>
      <c r="C147" s="143"/>
      <c r="D147" s="68"/>
      <c r="E147" s="13"/>
      <c r="F147" s="141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3.5" customHeight="1">
      <c r="A148" s="13"/>
      <c r="B148" s="142"/>
      <c r="C148" s="142"/>
      <c r="D148" s="68"/>
      <c r="E148" s="13"/>
      <c r="F148" s="141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3.5" customHeight="1">
      <c r="A149" s="13"/>
      <c r="B149" s="142"/>
      <c r="C149" s="142"/>
      <c r="D149" s="68"/>
      <c r="E149" s="13"/>
      <c r="F149" s="141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3.5" customHeight="1">
      <c r="A150" s="13"/>
      <c r="B150" s="142"/>
      <c r="C150" s="142"/>
      <c r="D150" s="68"/>
      <c r="E150" s="13"/>
      <c r="F150" s="141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3.5" customHeight="1">
      <c r="A151" s="13"/>
      <c r="B151" s="142"/>
      <c r="C151" s="142"/>
      <c r="D151" s="68"/>
      <c r="E151" s="13"/>
      <c r="F151" s="141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3.5" customHeight="1">
      <c r="A152" s="13"/>
      <c r="B152" s="142"/>
      <c r="C152" s="142"/>
      <c r="D152" s="68"/>
      <c r="E152" s="13"/>
      <c r="F152" s="141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3.5" customHeight="1">
      <c r="A153" s="13"/>
      <c r="B153" s="142"/>
      <c r="C153" s="142"/>
      <c r="D153" s="68"/>
      <c r="E153" s="13"/>
      <c r="F153" s="141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3.5" customHeight="1">
      <c r="A154" s="13"/>
      <c r="B154" s="142"/>
      <c r="C154" s="142"/>
      <c r="D154" s="68"/>
      <c r="E154" s="13"/>
      <c r="F154" s="141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3.5" customHeight="1">
      <c r="A155" s="13"/>
      <c r="B155" s="142"/>
      <c r="C155" s="142"/>
      <c r="D155" s="68"/>
      <c r="E155" s="13"/>
      <c r="F155" s="141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3.5" customHeight="1">
      <c r="A156" s="13"/>
      <c r="B156" s="142"/>
      <c r="C156" s="142"/>
      <c r="D156" s="68"/>
      <c r="E156" s="13"/>
      <c r="F156" s="141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3.5" customHeight="1">
      <c r="A157" s="13"/>
      <c r="B157" s="142"/>
      <c r="C157" s="142"/>
      <c r="D157" s="68"/>
      <c r="E157" s="13"/>
      <c r="F157" s="141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3.5" customHeight="1">
      <c r="A158" s="13"/>
      <c r="B158" s="142"/>
      <c r="C158" s="142"/>
      <c r="D158" s="68"/>
      <c r="E158" s="13"/>
      <c r="F158" s="141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3.5" customHeight="1">
      <c r="A159" s="13"/>
      <c r="B159" s="142"/>
      <c r="C159" s="142"/>
      <c r="D159" s="68"/>
      <c r="E159" s="13"/>
      <c r="F159" s="141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3.5" customHeight="1">
      <c r="A160" s="13"/>
      <c r="B160" s="142"/>
      <c r="C160" s="142"/>
      <c r="D160" s="68"/>
      <c r="E160" s="13"/>
      <c r="F160" s="141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3.5" customHeight="1">
      <c r="A161" s="13"/>
      <c r="B161" s="142"/>
      <c r="C161" s="142"/>
      <c r="D161" s="68"/>
      <c r="E161" s="13"/>
      <c r="F161" s="141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3.5" customHeight="1">
      <c r="A162" s="13"/>
      <c r="B162" s="142"/>
      <c r="C162" s="142"/>
      <c r="D162" s="68"/>
      <c r="E162" s="13"/>
      <c r="F162" s="141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3.5" customHeight="1">
      <c r="A163" s="13"/>
      <c r="B163" s="142"/>
      <c r="C163" s="142"/>
      <c r="D163" s="68"/>
      <c r="E163" s="13"/>
      <c r="F163" s="141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3.5" customHeight="1">
      <c r="A164" s="13"/>
      <c r="B164" s="142"/>
      <c r="C164" s="142"/>
      <c r="D164" s="68"/>
      <c r="E164" s="13"/>
      <c r="F164" s="141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3.5" customHeight="1">
      <c r="A165" s="13"/>
      <c r="B165" s="142"/>
      <c r="C165" s="142"/>
      <c r="D165" s="68"/>
      <c r="E165" s="13"/>
      <c r="F165" s="141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3.5" customHeight="1">
      <c r="A166" s="13"/>
      <c r="B166" s="142"/>
      <c r="C166" s="142"/>
      <c r="D166" s="68"/>
      <c r="E166" s="13"/>
      <c r="F166" s="141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3.5" customHeight="1">
      <c r="A167" s="13"/>
      <c r="B167" s="142"/>
      <c r="C167" s="142"/>
      <c r="D167" s="68"/>
      <c r="E167" s="13"/>
      <c r="F167" s="141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3.5" customHeight="1">
      <c r="A168" s="13"/>
      <c r="B168" s="142"/>
      <c r="C168" s="142"/>
      <c r="D168" s="68"/>
      <c r="E168" s="13"/>
      <c r="F168" s="141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3.5" customHeight="1">
      <c r="A169" s="13"/>
      <c r="B169" s="142"/>
      <c r="C169" s="142"/>
      <c r="D169" s="68"/>
      <c r="E169" s="13"/>
      <c r="F169" s="141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3.5" customHeight="1">
      <c r="A170" s="13"/>
      <c r="B170" s="142"/>
      <c r="C170" s="142"/>
      <c r="D170" s="68"/>
      <c r="E170" s="13"/>
      <c r="F170" s="141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3.5" customHeight="1">
      <c r="A171" s="13"/>
      <c r="B171" s="142"/>
      <c r="C171" s="142"/>
      <c r="D171" s="68"/>
      <c r="E171" s="13"/>
      <c r="F171" s="141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3.5" customHeight="1">
      <c r="A172" s="13"/>
      <c r="B172" s="142"/>
      <c r="C172" s="142"/>
      <c r="D172" s="68"/>
      <c r="E172" s="13"/>
      <c r="F172" s="141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3.5" customHeight="1">
      <c r="A173" s="13"/>
      <c r="B173" s="142"/>
      <c r="C173" s="142"/>
      <c r="D173" s="68"/>
      <c r="E173" s="13"/>
      <c r="F173" s="141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3.5" customHeight="1">
      <c r="A174" s="13"/>
      <c r="B174" s="142"/>
      <c r="C174" s="142"/>
      <c r="D174" s="68"/>
      <c r="E174" s="13"/>
      <c r="F174" s="141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3.5" customHeight="1">
      <c r="A175" s="13"/>
      <c r="B175" s="142"/>
      <c r="C175" s="142"/>
      <c r="D175" s="68"/>
      <c r="E175" s="13"/>
      <c r="F175" s="141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3.5" customHeight="1">
      <c r="A176" s="13"/>
      <c r="B176" s="142"/>
      <c r="C176" s="142"/>
      <c r="D176" s="68"/>
      <c r="E176" s="13"/>
      <c r="F176" s="141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3.5" customHeight="1">
      <c r="A177" s="13"/>
      <c r="B177" s="142"/>
      <c r="C177" s="142"/>
      <c r="D177" s="68"/>
      <c r="E177" s="13"/>
      <c r="F177" s="141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3.5" customHeight="1">
      <c r="A178" s="13"/>
      <c r="B178" s="142"/>
      <c r="C178" s="142"/>
      <c r="D178" s="68"/>
      <c r="E178" s="13"/>
      <c r="F178" s="141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3.5" customHeight="1">
      <c r="A179" s="13"/>
      <c r="B179" s="142"/>
      <c r="C179" s="142"/>
      <c r="D179" s="68"/>
      <c r="E179" s="13"/>
      <c r="F179" s="141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3.5" customHeight="1">
      <c r="A180" s="13"/>
      <c r="B180" s="142"/>
      <c r="C180" s="142"/>
      <c r="D180" s="68"/>
      <c r="E180" s="13"/>
      <c r="F180" s="141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3.5" customHeight="1">
      <c r="A181" s="13"/>
      <c r="B181" s="142"/>
      <c r="C181" s="142"/>
      <c r="D181" s="68"/>
      <c r="E181" s="13"/>
      <c r="F181" s="141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3.5" customHeight="1">
      <c r="A182" s="13"/>
      <c r="B182" s="142"/>
      <c r="C182" s="142"/>
      <c r="D182" s="68"/>
      <c r="E182" s="13"/>
      <c r="F182" s="141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3.5" customHeight="1">
      <c r="A183" s="13"/>
      <c r="B183" s="142"/>
      <c r="C183" s="142"/>
      <c r="D183" s="68"/>
      <c r="E183" s="13"/>
      <c r="F183" s="141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3.5" customHeight="1">
      <c r="A184" s="13"/>
      <c r="B184" s="142"/>
      <c r="C184" s="142"/>
      <c r="D184" s="68"/>
      <c r="E184" s="13"/>
      <c r="F184" s="141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3.5" customHeight="1">
      <c r="A185" s="13"/>
      <c r="B185" s="142"/>
      <c r="C185" s="142"/>
      <c r="D185" s="68"/>
      <c r="E185" s="13"/>
      <c r="F185" s="141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3.5" customHeight="1">
      <c r="A186" s="13"/>
      <c r="B186" s="142"/>
      <c r="C186" s="142"/>
      <c r="D186" s="68"/>
      <c r="E186" s="13"/>
      <c r="F186" s="141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3.5" customHeight="1">
      <c r="A187" s="13"/>
      <c r="B187" s="142"/>
      <c r="C187" s="142"/>
      <c r="D187" s="68"/>
      <c r="E187" s="13"/>
      <c r="F187" s="141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3.5" customHeight="1">
      <c r="A188" s="13"/>
      <c r="B188" s="142"/>
      <c r="C188" s="142"/>
      <c r="D188" s="68"/>
      <c r="E188" s="13"/>
      <c r="F188" s="141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3.5" customHeight="1">
      <c r="A189" s="13"/>
      <c r="B189" s="142"/>
      <c r="C189" s="142"/>
      <c r="D189" s="68"/>
      <c r="E189" s="13"/>
      <c r="F189" s="141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3.5" customHeight="1">
      <c r="A190" s="13"/>
      <c r="B190" s="142"/>
      <c r="C190" s="142"/>
      <c r="D190" s="68"/>
      <c r="E190" s="13"/>
      <c r="F190" s="141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3.5" customHeight="1">
      <c r="A191" s="13"/>
      <c r="B191" s="142"/>
      <c r="C191" s="142"/>
      <c r="D191" s="68"/>
      <c r="E191" s="13"/>
      <c r="F191" s="141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3.5" customHeight="1">
      <c r="A192" s="13"/>
      <c r="B192" s="142"/>
      <c r="C192" s="142"/>
      <c r="D192" s="68"/>
      <c r="E192" s="13"/>
      <c r="F192" s="141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3.5" customHeight="1">
      <c r="A193" s="13"/>
      <c r="B193" s="142"/>
      <c r="C193" s="142"/>
      <c r="D193" s="68"/>
      <c r="E193" s="13"/>
      <c r="F193" s="141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3.5" customHeight="1">
      <c r="A194" s="13"/>
      <c r="B194" s="142"/>
      <c r="C194" s="142"/>
      <c r="D194" s="68"/>
      <c r="E194" s="13"/>
      <c r="F194" s="141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3.5" customHeight="1">
      <c r="A195" s="13"/>
      <c r="B195" s="142"/>
      <c r="C195" s="142"/>
      <c r="D195" s="68"/>
      <c r="E195" s="13"/>
      <c r="F195" s="141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3.5" customHeight="1">
      <c r="A196" s="13"/>
      <c r="B196" s="142"/>
      <c r="C196" s="142"/>
      <c r="D196" s="68"/>
      <c r="E196" s="13"/>
      <c r="F196" s="141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3.5" customHeight="1">
      <c r="A197" s="13"/>
      <c r="B197" s="142"/>
      <c r="C197" s="142"/>
      <c r="D197" s="68"/>
      <c r="E197" s="13"/>
      <c r="F197" s="141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3.5" customHeight="1">
      <c r="A198" s="13"/>
      <c r="B198" s="142"/>
      <c r="C198" s="142"/>
      <c r="D198" s="68"/>
      <c r="E198" s="13"/>
      <c r="F198" s="141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3.5" customHeight="1">
      <c r="A199" s="13"/>
      <c r="B199" s="142"/>
      <c r="C199" s="142"/>
      <c r="D199" s="68"/>
      <c r="E199" s="13"/>
      <c r="F199" s="141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3.5" customHeight="1">
      <c r="A200" s="13"/>
      <c r="B200" s="142"/>
      <c r="C200" s="142"/>
      <c r="D200" s="68"/>
      <c r="E200" s="13"/>
      <c r="F200" s="141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3.5" customHeight="1">
      <c r="A201" s="13"/>
      <c r="B201" s="142"/>
      <c r="C201" s="142"/>
      <c r="D201" s="68"/>
      <c r="E201" s="13"/>
      <c r="F201" s="141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3.5" customHeight="1">
      <c r="A202" s="13"/>
      <c r="B202" s="142"/>
      <c r="C202" s="142"/>
      <c r="D202" s="68"/>
      <c r="E202" s="13"/>
      <c r="F202" s="141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3.5" customHeight="1">
      <c r="A203" s="13"/>
      <c r="B203" s="142"/>
      <c r="C203" s="142"/>
      <c r="D203" s="68"/>
      <c r="E203" s="13"/>
      <c r="F203" s="141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3.5" customHeight="1">
      <c r="A204" s="13"/>
      <c r="B204" s="142"/>
      <c r="C204" s="142"/>
      <c r="D204" s="68"/>
      <c r="E204" s="13"/>
      <c r="F204" s="141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3.5" customHeight="1">
      <c r="A205" s="13"/>
      <c r="B205" s="142"/>
      <c r="C205" s="142"/>
      <c r="D205" s="68"/>
      <c r="E205" s="13"/>
      <c r="F205" s="141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3.5" customHeight="1">
      <c r="A206" s="13"/>
      <c r="B206" s="142"/>
      <c r="C206" s="142"/>
      <c r="D206" s="68"/>
      <c r="E206" s="13"/>
      <c r="F206" s="141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3.5" customHeight="1">
      <c r="A207" s="13"/>
      <c r="B207" s="142"/>
      <c r="C207" s="142"/>
      <c r="D207" s="68"/>
      <c r="E207" s="13"/>
      <c r="F207" s="141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3.5" customHeight="1">
      <c r="A208" s="13"/>
      <c r="B208" s="142"/>
      <c r="C208" s="142"/>
      <c r="D208" s="68"/>
      <c r="E208" s="13"/>
      <c r="F208" s="141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3.5" customHeight="1">
      <c r="A209" s="13"/>
      <c r="B209" s="142"/>
      <c r="C209" s="142"/>
      <c r="D209" s="68"/>
      <c r="E209" s="13"/>
      <c r="F209" s="141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3.5" customHeight="1">
      <c r="A210" s="13"/>
      <c r="B210" s="142"/>
      <c r="C210" s="142"/>
      <c r="D210" s="68"/>
      <c r="E210" s="13"/>
      <c r="F210" s="141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3.5" customHeight="1">
      <c r="A211" s="13"/>
      <c r="B211" s="142"/>
      <c r="C211" s="142"/>
      <c r="D211" s="68"/>
      <c r="E211" s="13"/>
      <c r="F211" s="141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3.5" customHeight="1">
      <c r="A212" s="13"/>
      <c r="B212" s="142"/>
      <c r="C212" s="142"/>
      <c r="D212" s="68"/>
      <c r="E212" s="13"/>
      <c r="F212" s="141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3.5" customHeight="1">
      <c r="A213" s="13"/>
      <c r="B213" s="142"/>
      <c r="C213" s="142"/>
      <c r="D213" s="68"/>
      <c r="E213" s="13"/>
      <c r="F213" s="141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3.5" customHeight="1">
      <c r="A214" s="13"/>
      <c r="B214" s="142"/>
      <c r="C214" s="142"/>
      <c r="D214" s="68"/>
      <c r="E214" s="13"/>
      <c r="F214" s="141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3.5" customHeight="1">
      <c r="A215" s="13"/>
      <c r="B215" s="142"/>
      <c r="C215" s="142"/>
      <c r="D215" s="68"/>
      <c r="E215" s="13"/>
      <c r="F215" s="141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3.5" customHeight="1">
      <c r="A216" s="13"/>
      <c r="B216" s="142"/>
      <c r="C216" s="142"/>
      <c r="D216" s="68"/>
      <c r="E216" s="13"/>
      <c r="F216" s="141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3.5" customHeight="1">
      <c r="A217" s="13"/>
      <c r="B217" s="142"/>
      <c r="C217" s="142"/>
      <c r="D217" s="68"/>
      <c r="E217" s="13"/>
      <c r="F217" s="141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3.5" customHeight="1">
      <c r="A218" s="13"/>
      <c r="B218" s="142"/>
      <c r="C218" s="142"/>
      <c r="D218" s="68"/>
      <c r="E218" s="13"/>
      <c r="F218" s="141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3.5" customHeight="1">
      <c r="A219" s="13"/>
      <c r="B219" s="142"/>
      <c r="C219" s="142"/>
      <c r="D219" s="68"/>
      <c r="E219" s="13"/>
      <c r="F219" s="141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3.5" customHeight="1">
      <c r="A220" s="13"/>
      <c r="B220" s="142"/>
      <c r="C220" s="142"/>
      <c r="D220" s="68"/>
      <c r="E220" s="13"/>
      <c r="F220" s="141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3.5" customHeight="1">
      <c r="A221" s="13"/>
      <c r="B221" s="142"/>
      <c r="C221" s="142"/>
      <c r="D221" s="68"/>
      <c r="E221" s="13"/>
      <c r="F221" s="141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3.5" customHeight="1">
      <c r="A222" s="13"/>
      <c r="B222" s="142"/>
      <c r="C222" s="142"/>
      <c r="D222" s="68"/>
      <c r="E222" s="13"/>
      <c r="F222" s="141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3.5" customHeight="1">
      <c r="A223" s="13"/>
      <c r="B223" s="142"/>
      <c r="C223" s="142"/>
      <c r="D223" s="68"/>
      <c r="E223" s="13"/>
      <c r="F223" s="141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3.5" customHeight="1">
      <c r="A224" s="13"/>
      <c r="B224" s="142"/>
      <c r="C224" s="142"/>
      <c r="D224" s="68"/>
      <c r="E224" s="13"/>
      <c r="F224" s="141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3.5" customHeight="1">
      <c r="A225" s="13"/>
      <c r="B225" s="142"/>
      <c r="C225" s="142"/>
      <c r="D225" s="68"/>
      <c r="E225" s="13"/>
      <c r="F225" s="141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3.5" customHeight="1">
      <c r="A226" s="13"/>
      <c r="B226" s="142"/>
      <c r="C226" s="142"/>
      <c r="D226" s="68"/>
      <c r="E226" s="13"/>
      <c r="F226" s="141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3.5" customHeight="1">
      <c r="A227" s="13"/>
      <c r="B227" s="142"/>
      <c r="C227" s="142"/>
      <c r="D227" s="68"/>
      <c r="E227" s="13"/>
      <c r="F227" s="141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3.5" customHeight="1">
      <c r="A228" s="13"/>
      <c r="B228" s="142"/>
      <c r="C228" s="142"/>
      <c r="D228" s="68"/>
      <c r="E228" s="13"/>
      <c r="F228" s="141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3.5" customHeight="1">
      <c r="A229" s="13"/>
      <c r="B229" s="142"/>
      <c r="C229" s="142"/>
      <c r="D229" s="68"/>
      <c r="E229" s="13"/>
      <c r="F229" s="141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3.5" customHeight="1">
      <c r="A230" s="13"/>
      <c r="B230" s="142"/>
      <c r="C230" s="142"/>
      <c r="D230" s="68"/>
      <c r="E230" s="13"/>
      <c r="F230" s="141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3.5" customHeight="1">
      <c r="A231" s="13"/>
      <c r="B231" s="142"/>
      <c r="C231" s="142"/>
      <c r="D231" s="68"/>
      <c r="E231" s="13"/>
      <c r="F231" s="141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3.5" customHeight="1">
      <c r="A232" s="13"/>
      <c r="B232" s="142"/>
      <c r="C232" s="142"/>
      <c r="D232" s="68"/>
      <c r="E232" s="13"/>
      <c r="F232" s="141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3.5" customHeight="1">
      <c r="A233" s="13"/>
      <c r="B233" s="142"/>
      <c r="C233" s="142"/>
      <c r="D233" s="68"/>
      <c r="E233" s="13"/>
      <c r="F233" s="141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3.5" customHeight="1">
      <c r="A234" s="13"/>
      <c r="B234" s="142"/>
      <c r="C234" s="142"/>
      <c r="D234" s="68"/>
      <c r="E234" s="13"/>
      <c r="F234" s="141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3.5" customHeight="1">
      <c r="A235" s="13"/>
      <c r="B235" s="142"/>
      <c r="C235" s="142"/>
      <c r="D235" s="68"/>
      <c r="E235" s="13"/>
      <c r="F235" s="141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3.5" customHeight="1">
      <c r="A236" s="13"/>
      <c r="B236" s="142"/>
      <c r="C236" s="142"/>
      <c r="D236" s="68"/>
      <c r="E236" s="13"/>
      <c r="F236" s="141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3.5" customHeight="1">
      <c r="A237" s="13"/>
      <c r="B237" s="142"/>
      <c r="C237" s="142"/>
      <c r="D237" s="68"/>
      <c r="E237" s="13"/>
      <c r="F237" s="141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3.5" customHeight="1">
      <c r="A238" s="13"/>
      <c r="B238" s="142"/>
      <c r="C238" s="142"/>
      <c r="D238" s="68"/>
      <c r="E238" s="13"/>
      <c r="F238" s="141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3.5" customHeight="1">
      <c r="A239" s="13"/>
      <c r="B239" s="142"/>
      <c r="C239" s="142"/>
      <c r="D239" s="68"/>
      <c r="E239" s="13"/>
      <c r="F239" s="141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3.5" customHeight="1">
      <c r="A240" s="13"/>
      <c r="B240" s="142"/>
      <c r="C240" s="142"/>
      <c r="D240" s="68"/>
      <c r="E240" s="13"/>
      <c r="F240" s="141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3.5" customHeight="1">
      <c r="A241" s="13"/>
      <c r="B241" s="142"/>
      <c r="C241" s="142"/>
      <c r="D241" s="68"/>
      <c r="E241" s="13"/>
      <c r="F241" s="141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3.5" customHeight="1">
      <c r="A242" s="13"/>
      <c r="B242" s="142"/>
      <c r="C242" s="142"/>
      <c r="D242" s="68"/>
      <c r="E242" s="13"/>
      <c r="F242" s="141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3.5" customHeight="1">
      <c r="A243" s="13"/>
      <c r="B243" s="142"/>
      <c r="C243" s="142"/>
      <c r="D243" s="68"/>
      <c r="E243" s="13"/>
      <c r="F243" s="141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3.5" customHeight="1">
      <c r="A244" s="13"/>
      <c r="B244" s="142"/>
      <c r="C244" s="142"/>
      <c r="D244" s="68"/>
      <c r="E244" s="13"/>
      <c r="F244" s="141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3.5" customHeight="1">
      <c r="A245" s="13"/>
      <c r="B245" s="142"/>
      <c r="C245" s="142"/>
      <c r="D245" s="68"/>
      <c r="E245" s="13"/>
      <c r="F245" s="141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3.5" customHeight="1">
      <c r="A246" s="13"/>
      <c r="B246" s="142"/>
      <c r="C246" s="142"/>
      <c r="D246" s="68"/>
      <c r="E246" s="13"/>
      <c r="F246" s="141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3.5" customHeight="1">
      <c r="A247" s="13"/>
      <c r="B247" s="142"/>
      <c r="C247" s="142"/>
      <c r="D247" s="68"/>
      <c r="E247" s="13"/>
      <c r="F247" s="141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3.5" customHeight="1">
      <c r="A248" s="13"/>
      <c r="B248" s="142"/>
      <c r="C248" s="142"/>
      <c r="D248" s="68"/>
      <c r="E248" s="13"/>
      <c r="F248" s="141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3.5" customHeight="1">
      <c r="A249" s="13"/>
      <c r="B249" s="142"/>
      <c r="C249" s="142"/>
      <c r="D249" s="68"/>
      <c r="E249" s="13"/>
      <c r="F249" s="141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3.5" customHeight="1">
      <c r="A250" s="13"/>
      <c r="B250" s="142"/>
      <c r="C250" s="142"/>
      <c r="D250" s="68"/>
      <c r="E250" s="13"/>
      <c r="F250" s="141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3.5" customHeight="1">
      <c r="A251" s="13"/>
      <c r="B251" s="142"/>
      <c r="C251" s="142"/>
      <c r="D251" s="68"/>
      <c r="E251" s="13"/>
      <c r="F251" s="141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3.5" customHeight="1">
      <c r="A252" s="13"/>
      <c r="B252" s="142"/>
      <c r="C252" s="142"/>
      <c r="D252" s="68"/>
      <c r="E252" s="13"/>
      <c r="F252" s="141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3.5" customHeight="1">
      <c r="A253" s="13"/>
      <c r="B253" s="142"/>
      <c r="C253" s="142"/>
      <c r="D253" s="68"/>
      <c r="E253" s="13"/>
      <c r="F253" s="141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3.5" customHeight="1">
      <c r="A254" s="13"/>
      <c r="B254" s="142"/>
      <c r="C254" s="142"/>
      <c r="D254" s="68"/>
      <c r="E254" s="13"/>
      <c r="F254" s="141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3.5" customHeight="1">
      <c r="A255" s="13"/>
      <c r="B255" s="142"/>
      <c r="C255" s="142"/>
      <c r="D255" s="68"/>
      <c r="E255" s="13"/>
      <c r="F255" s="141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3.5" customHeight="1">
      <c r="A256" s="13"/>
      <c r="B256" s="142"/>
      <c r="C256" s="142"/>
      <c r="D256" s="68"/>
      <c r="E256" s="13"/>
      <c r="F256" s="141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3.5" customHeight="1">
      <c r="A257" s="13"/>
      <c r="B257" s="67"/>
      <c r="C257" s="67"/>
      <c r="D257" s="68"/>
      <c r="E257" s="13"/>
      <c r="F257" s="141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3.5" customHeight="1">
      <c r="A258" s="13"/>
      <c r="B258" s="67"/>
      <c r="C258" s="67"/>
      <c r="D258" s="68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3.5" customHeight="1">
      <c r="A259" s="13"/>
      <c r="B259" s="67"/>
      <c r="C259" s="67"/>
      <c r="D259" s="68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3.5" customHeight="1">
      <c r="A260" s="13"/>
      <c r="B260" s="67"/>
      <c r="C260" s="67"/>
      <c r="D260" s="68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3.5" customHeight="1">
      <c r="A261" s="13"/>
      <c r="B261" s="67"/>
      <c r="C261" s="67"/>
      <c r="D261" s="68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3.5" customHeight="1">
      <c r="A262" s="13"/>
      <c r="B262" s="67"/>
      <c r="C262" s="67"/>
      <c r="D262" s="68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3.5" customHeight="1">
      <c r="A263" s="13"/>
      <c r="B263" s="67"/>
      <c r="C263" s="67"/>
      <c r="D263" s="68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3.5" customHeight="1">
      <c r="A264" s="13"/>
      <c r="B264" s="67"/>
      <c r="C264" s="67"/>
      <c r="D264" s="68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3.5" customHeight="1">
      <c r="A265" s="13"/>
      <c r="B265" s="67"/>
      <c r="C265" s="67"/>
      <c r="D265" s="68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3.5" customHeight="1">
      <c r="A266" s="13"/>
      <c r="B266" s="67"/>
      <c r="C266" s="67"/>
      <c r="D266" s="68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3.5" customHeight="1">
      <c r="A267" s="13"/>
      <c r="B267" s="67"/>
      <c r="C267" s="67"/>
      <c r="D267" s="68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3.5" customHeight="1">
      <c r="A268" s="13"/>
      <c r="B268" s="67"/>
      <c r="C268" s="67"/>
      <c r="D268" s="68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3.5" customHeight="1">
      <c r="A269" s="13"/>
      <c r="B269" s="67"/>
      <c r="C269" s="67"/>
      <c r="D269" s="68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3.5" customHeight="1">
      <c r="A270" s="13"/>
      <c r="B270" s="67"/>
      <c r="C270" s="67"/>
      <c r="D270" s="68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3.5" customHeight="1">
      <c r="A271" s="13"/>
      <c r="B271" s="67"/>
      <c r="C271" s="67"/>
      <c r="D271" s="68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3.5" customHeight="1">
      <c r="A272" s="13"/>
      <c r="B272" s="67"/>
      <c r="C272" s="67"/>
      <c r="D272" s="68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3.5" customHeight="1">
      <c r="A273" s="13"/>
      <c r="B273" s="67"/>
      <c r="C273" s="67"/>
      <c r="D273" s="68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3.5" customHeight="1">
      <c r="A274" s="13"/>
      <c r="B274" s="67"/>
      <c r="C274" s="67"/>
      <c r="D274" s="68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3.5" customHeight="1">
      <c r="A275" s="13"/>
      <c r="B275" s="67"/>
      <c r="C275" s="67"/>
      <c r="D275" s="68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3.5" customHeight="1">
      <c r="A276" s="13"/>
      <c r="B276" s="67"/>
      <c r="C276" s="67"/>
      <c r="D276" s="68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3.5" customHeight="1">
      <c r="A277" s="13"/>
      <c r="B277" s="67"/>
      <c r="C277" s="67"/>
      <c r="D277" s="68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3.5" customHeight="1">
      <c r="A278" s="13"/>
      <c r="B278" s="67"/>
      <c r="C278" s="67"/>
      <c r="D278" s="68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3.5" customHeight="1">
      <c r="A279" s="13"/>
      <c r="B279" s="67"/>
      <c r="C279" s="67"/>
      <c r="D279" s="68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3.5" customHeight="1">
      <c r="A280" s="13"/>
      <c r="B280" s="67"/>
      <c r="C280" s="67"/>
      <c r="D280" s="68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3.5" customHeight="1">
      <c r="A281" s="13"/>
      <c r="B281" s="67"/>
      <c r="C281" s="67"/>
      <c r="D281" s="68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3.5" customHeight="1">
      <c r="A282" s="13"/>
      <c r="B282" s="67"/>
      <c r="C282" s="67"/>
      <c r="D282" s="68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3.5" customHeight="1">
      <c r="A283" s="13"/>
      <c r="B283" s="67"/>
      <c r="C283" s="67"/>
      <c r="D283" s="68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3.5" customHeight="1">
      <c r="A284" s="13"/>
      <c r="B284" s="67"/>
      <c r="C284" s="67"/>
      <c r="D284" s="68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3.5" customHeight="1">
      <c r="A285" s="13"/>
      <c r="B285" s="67"/>
      <c r="C285" s="67"/>
      <c r="D285" s="68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3.5" customHeight="1">
      <c r="A286" s="13"/>
      <c r="B286" s="67"/>
      <c r="C286" s="67"/>
      <c r="D286" s="68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3.5" customHeight="1">
      <c r="A287" s="13"/>
      <c r="B287" s="67"/>
      <c r="C287" s="67"/>
      <c r="D287" s="68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3.5" customHeight="1">
      <c r="A288" s="13"/>
      <c r="B288" s="67"/>
      <c r="C288" s="67"/>
      <c r="D288" s="68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3.5" customHeight="1">
      <c r="A289" s="13"/>
      <c r="B289" s="67"/>
      <c r="C289" s="67"/>
      <c r="D289" s="68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3.5" customHeight="1">
      <c r="A290" s="13"/>
      <c r="B290" s="67"/>
      <c r="C290" s="67"/>
      <c r="D290" s="68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3.5" customHeight="1">
      <c r="A291" s="13"/>
      <c r="B291" s="67"/>
      <c r="C291" s="67"/>
      <c r="D291" s="68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3.5" customHeight="1">
      <c r="A292" s="13"/>
      <c r="B292" s="67"/>
      <c r="C292" s="67"/>
      <c r="D292" s="68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3.5" customHeight="1">
      <c r="A293" s="13"/>
      <c r="B293" s="67"/>
      <c r="C293" s="67"/>
      <c r="D293" s="68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3.5" customHeight="1">
      <c r="A294" s="13"/>
      <c r="B294" s="67"/>
      <c r="C294" s="67"/>
      <c r="D294" s="68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3.5" customHeight="1">
      <c r="A295" s="13"/>
      <c r="B295" s="67"/>
      <c r="C295" s="67"/>
      <c r="D295" s="68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3.5" customHeight="1">
      <c r="A296" s="13"/>
      <c r="B296" s="67"/>
      <c r="C296" s="67"/>
      <c r="D296" s="68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3.5" customHeight="1">
      <c r="A297" s="13"/>
      <c r="B297" s="67"/>
      <c r="C297" s="67"/>
      <c r="D297" s="68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3.5" customHeight="1">
      <c r="A298" s="13"/>
      <c r="B298" s="67"/>
      <c r="C298" s="67"/>
      <c r="D298" s="68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3.5" customHeight="1">
      <c r="A299" s="13"/>
      <c r="B299" s="67"/>
      <c r="C299" s="67"/>
      <c r="D299" s="68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3.5" customHeight="1">
      <c r="A300" s="13"/>
      <c r="B300" s="67"/>
      <c r="C300" s="67"/>
      <c r="D300" s="68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3.5" customHeight="1">
      <c r="A301" s="13"/>
      <c r="B301" s="67"/>
      <c r="C301" s="67"/>
      <c r="D301" s="68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3.5" customHeight="1">
      <c r="A302" s="13"/>
      <c r="B302" s="67"/>
      <c r="C302" s="67"/>
      <c r="D302" s="68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3.5" customHeight="1">
      <c r="A303" s="13"/>
      <c r="B303" s="67"/>
      <c r="C303" s="67"/>
      <c r="D303" s="68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3.5" customHeight="1">
      <c r="A304" s="13"/>
      <c r="B304" s="67"/>
      <c r="C304" s="67"/>
      <c r="D304" s="68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3.5" customHeight="1">
      <c r="A305" s="13"/>
      <c r="B305" s="67"/>
      <c r="C305" s="67"/>
      <c r="D305" s="68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3.5" customHeight="1">
      <c r="A306" s="13"/>
      <c r="B306" s="67"/>
      <c r="C306" s="67"/>
      <c r="D306" s="68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3.5" customHeight="1">
      <c r="A307" s="13"/>
      <c r="B307" s="67"/>
      <c r="C307" s="67"/>
      <c r="D307" s="68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3.5" customHeight="1">
      <c r="A308" s="13"/>
      <c r="B308" s="67"/>
      <c r="C308" s="67"/>
      <c r="D308" s="68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3.5" customHeight="1">
      <c r="A309" s="13"/>
      <c r="B309" s="67"/>
      <c r="C309" s="67"/>
      <c r="D309" s="68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3.5" customHeight="1">
      <c r="A310" s="13"/>
      <c r="B310" s="67"/>
      <c r="C310" s="67"/>
      <c r="D310" s="68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3.5" customHeight="1">
      <c r="A311" s="13"/>
      <c r="B311" s="67"/>
      <c r="C311" s="67"/>
      <c r="D311" s="68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3.5" customHeight="1">
      <c r="A312" s="13"/>
      <c r="B312" s="67"/>
      <c r="C312" s="67"/>
      <c r="D312" s="68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3.5" customHeight="1">
      <c r="A313" s="13"/>
      <c r="B313" s="67"/>
      <c r="C313" s="67"/>
      <c r="D313" s="68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3.5" customHeight="1">
      <c r="A314" s="13"/>
      <c r="B314" s="67"/>
      <c r="C314" s="67"/>
      <c r="D314" s="68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3.5" customHeight="1">
      <c r="A315" s="13"/>
      <c r="B315" s="67"/>
      <c r="C315" s="67"/>
      <c r="D315" s="68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3.5" customHeight="1">
      <c r="A316" s="13"/>
      <c r="B316" s="67"/>
      <c r="C316" s="67"/>
      <c r="D316" s="68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3.5" customHeight="1">
      <c r="A317" s="13"/>
      <c r="B317" s="67"/>
      <c r="C317" s="67"/>
      <c r="D317" s="68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3.5" customHeight="1">
      <c r="A318" s="13"/>
      <c r="B318" s="67"/>
      <c r="C318" s="67"/>
      <c r="D318" s="68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3.5" customHeight="1">
      <c r="A319" s="13"/>
      <c r="B319" s="67"/>
      <c r="C319" s="67"/>
      <c r="D319" s="68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3.5" customHeight="1">
      <c r="A320" s="13"/>
      <c r="B320" s="67"/>
      <c r="C320" s="67"/>
      <c r="D320" s="68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3.5" customHeight="1">
      <c r="A321" s="13"/>
      <c r="B321" s="67"/>
      <c r="C321" s="67"/>
      <c r="D321" s="68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3.5" customHeight="1">
      <c r="A322" s="13"/>
      <c r="B322" s="67"/>
      <c r="C322" s="67"/>
      <c r="D322" s="68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3.5" customHeight="1">
      <c r="A323" s="13"/>
      <c r="B323" s="67"/>
      <c r="C323" s="67"/>
      <c r="D323" s="68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3.5" customHeight="1">
      <c r="A324" s="13"/>
      <c r="B324" s="67"/>
      <c r="C324" s="67"/>
      <c r="D324" s="68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3.5" customHeight="1">
      <c r="A325" s="13"/>
      <c r="B325" s="67"/>
      <c r="C325" s="67"/>
      <c r="D325" s="68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3.5" customHeight="1">
      <c r="A326" s="13"/>
      <c r="B326" s="67"/>
      <c r="C326" s="67"/>
      <c r="D326" s="68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3.5" customHeight="1">
      <c r="A327" s="13"/>
      <c r="B327" s="67"/>
      <c r="C327" s="67"/>
      <c r="D327" s="68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3.5" customHeight="1">
      <c r="A328" s="13"/>
      <c r="B328" s="67"/>
      <c r="C328" s="67"/>
      <c r="D328" s="68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3.5" customHeight="1">
      <c r="A329" s="13"/>
      <c r="B329" s="67"/>
      <c r="C329" s="67"/>
      <c r="D329" s="68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3.5" customHeight="1">
      <c r="A330" s="13"/>
      <c r="B330" s="67"/>
      <c r="C330" s="67"/>
      <c r="D330" s="68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3.5" customHeight="1">
      <c r="A331" s="13"/>
      <c r="B331" s="67"/>
      <c r="C331" s="67"/>
      <c r="D331" s="68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3.5" customHeight="1">
      <c r="A332" s="13"/>
      <c r="B332" s="67"/>
      <c r="C332" s="67"/>
      <c r="D332" s="68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3.5" customHeight="1">
      <c r="A333" s="13"/>
      <c r="B333" s="67"/>
      <c r="C333" s="67"/>
      <c r="D333" s="68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3.5" customHeight="1">
      <c r="A334" s="13"/>
      <c r="B334" s="67"/>
      <c r="C334" s="67"/>
      <c r="D334" s="68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3.5" customHeight="1">
      <c r="A335" s="13"/>
      <c r="B335" s="67"/>
      <c r="C335" s="67"/>
      <c r="D335" s="68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3.5" customHeight="1">
      <c r="A336" s="13"/>
      <c r="B336" s="67"/>
      <c r="C336" s="67"/>
      <c r="D336" s="68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3.5" customHeight="1">
      <c r="A337" s="13"/>
      <c r="B337" s="67"/>
      <c r="C337" s="67"/>
      <c r="D337" s="68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3.5" customHeight="1">
      <c r="A338" s="13"/>
      <c r="B338" s="67"/>
      <c r="C338" s="67"/>
      <c r="D338" s="68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3.5" customHeight="1">
      <c r="A339" s="13"/>
      <c r="B339" s="67"/>
      <c r="C339" s="67"/>
      <c r="D339" s="68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3.5" customHeight="1">
      <c r="A340" s="13"/>
      <c r="B340" s="67"/>
      <c r="C340" s="67"/>
      <c r="D340" s="68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3.5" customHeight="1">
      <c r="A341" s="13"/>
      <c r="B341" s="67"/>
      <c r="C341" s="67"/>
      <c r="D341" s="68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3.5" customHeight="1">
      <c r="A342" s="13"/>
      <c r="B342" s="67"/>
      <c r="C342" s="67"/>
      <c r="D342" s="68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3.5" customHeight="1">
      <c r="A343" s="13"/>
      <c r="B343" s="67"/>
      <c r="C343" s="67"/>
      <c r="D343" s="68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3.5" customHeight="1">
      <c r="A344" s="13"/>
      <c r="B344" s="67"/>
      <c r="C344" s="67"/>
      <c r="D344" s="68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3.5" customHeight="1">
      <c r="A345" s="13"/>
      <c r="B345" s="67"/>
      <c r="C345" s="67"/>
      <c r="D345" s="68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3.5" customHeight="1">
      <c r="A346" s="13"/>
      <c r="B346" s="67"/>
      <c r="C346" s="67"/>
      <c r="D346" s="68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3.5" customHeight="1">
      <c r="A347" s="13"/>
      <c r="B347" s="67"/>
      <c r="C347" s="67"/>
      <c r="D347" s="68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3.5" customHeight="1">
      <c r="A348" s="13"/>
      <c r="B348" s="67"/>
      <c r="C348" s="67"/>
      <c r="D348" s="68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3.5" customHeight="1">
      <c r="A349" s="13"/>
      <c r="B349" s="67"/>
      <c r="C349" s="67"/>
      <c r="D349" s="68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3.5" customHeight="1">
      <c r="A350" s="13"/>
      <c r="B350" s="67"/>
      <c r="C350" s="67"/>
      <c r="D350" s="68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3.5" customHeight="1">
      <c r="A351" s="13"/>
      <c r="B351" s="67"/>
      <c r="C351" s="67"/>
      <c r="D351" s="68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3.5" customHeight="1">
      <c r="A352" s="13"/>
      <c r="B352" s="67"/>
      <c r="C352" s="67"/>
      <c r="D352" s="68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3.5" customHeight="1">
      <c r="A353" s="13"/>
      <c r="B353" s="67"/>
      <c r="C353" s="67"/>
      <c r="D353" s="68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3.5" customHeight="1">
      <c r="A354" s="13"/>
      <c r="B354" s="67"/>
      <c r="C354" s="67"/>
      <c r="D354" s="68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3.5" customHeight="1">
      <c r="A355" s="13"/>
      <c r="B355" s="67"/>
      <c r="C355" s="67"/>
      <c r="D355" s="68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3.5" customHeight="1">
      <c r="A356" s="13"/>
      <c r="B356" s="67"/>
      <c r="C356" s="67"/>
      <c r="D356" s="68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3.5" customHeight="1">
      <c r="A357" s="13"/>
      <c r="B357" s="67"/>
      <c r="C357" s="67"/>
      <c r="D357" s="68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3.5" customHeight="1">
      <c r="A358" s="13"/>
      <c r="B358" s="67"/>
      <c r="C358" s="67"/>
      <c r="D358" s="68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3.5" customHeight="1">
      <c r="A359" s="13"/>
      <c r="B359" s="67"/>
      <c r="C359" s="67"/>
      <c r="D359" s="68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3.5" customHeight="1">
      <c r="A360" s="13"/>
      <c r="B360" s="67"/>
      <c r="C360" s="67"/>
      <c r="D360" s="68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3.5" customHeight="1">
      <c r="A361" s="13"/>
      <c r="B361" s="67"/>
      <c r="C361" s="67"/>
      <c r="D361" s="68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3.5" customHeight="1">
      <c r="A362" s="13"/>
      <c r="B362" s="67"/>
      <c r="C362" s="67"/>
      <c r="D362" s="68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3.5" customHeight="1">
      <c r="A363" s="13"/>
      <c r="B363" s="67"/>
      <c r="C363" s="67"/>
      <c r="D363" s="68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3.5" customHeight="1">
      <c r="A364" s="13"/>
      <c r="B364" s="67"/>
      <c r="C364" s="67"/>
      <c r="D364" s="68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3.5" customHeight="1">
      <c r="A365" s="13"/>
      <c r="B365" s="67"/>
      <c r="C365" s="67"/>
      <c r="D365" s="68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3.5" customHeight="1">
      <c r="A366" s="13"/>
      <c r="B366" s="67"/>
      <c r="C366" s="67"/>
      <c r="D366" s="68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3.5" customHeight="1">
      <c r="A367" s="13"/>
      <c r="B367" s="67"/>
      <c r="C367" s="67"/>
      <c r="D367" s="68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3.5" customHeight="1">
      <c r="A368" s="13"/>
      <c r="B368" s="67"/>
      <c r="C368" s="67"/>
      <c r="D368" s="68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3.5" customHeight="1">
      <c r="A369" s="13"/>
      <c r="B369" s="67"/>
      <c r="C369" s="67"/>
      <c r="D369" s="68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3.5" customHeight="1">
      <c r="A370" s="13"/>
      <c r="B370" s="67"/>
      <c r="C370" s="67"/>
      <c r="D370" s="68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3.5" customHeight="1">
      <c r="A371" s="13"/>
      <c r="B371" s="67"/>
      <c r="C371" s="67"/>
      <c r="D371" s="68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3.5" customHeight="1">
      <c r="A372" s="13"/>
      <c r="B372" s="67"/>
      <c r="C372" s="67"/>
      <c r="D372" s="68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3.5" customHeight="1">
      <c r="A373" s="13"/>
      <c r="B373" s="67"/>
      <c r="C373" s="67"/>
      <c r="D373" s="68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3.5" customHeight="1">
      <c r="A374" s="13"/>
      <c r="B374" s="67"/>
      <c r="C374" s="67"/>
      <c r="D374" s="68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3.5" customHeight="1">
      <c r="A375" s="13"/>
      <c r="B375" s="67"/>
      <c r="C375" s="67"/>
      <c r="D375" s="68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3.5" customHeight="1">
      <c r="A376" s="13"/>
      <c r="B376" s="67"/>
      <c r="C376" s="67"/>
      <c r="D376" s="68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3.5" customHeight="1">
      <c r="A377" s="13"/>
      <c r="B377" s="67"/>
      <c r="C377" s="67"/>
      <c r="D377" s="68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3.5" customHeight="1">
      <c r="A378" s="13"/>
      <c r="B378" s="67"/>
      <c r="C378" s="67"/>
      <c r="D378" s="68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3.5" customHeight="1">
      <c r="A379" s="13"/>
      <c r="B379" s="67"/>
      <c r="C379" s="67"/>
      <c r="D379" s="68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3.5" customHeight="1">
      <c r="A380" s="13"/>
      <c r="B380" s="67"/>
      <c r="C380" s="67"/>
      <c r="D380" s="68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3.5" customHeight="1">
      <c r="A381" s="13"/>
      <c r="B381" s="67"/>
      <c r="C381" s="67"/>
      <c r="D381" s="68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3.5" customHeight="1">
      <c r="A382" s="13"/>
      <c r="B382" s="67"/>
      <c r="C382" s="67"/>
      <c r="D382" s="68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3.5" customHeight="1">
      <c r="A383" s="13"/>
      <c r="B383" s="67"/>
      <c r="C383" s="67"/>
      <c r="D383" s="68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3.5" customHeight="1">
      <c r="A384" s="13"/>
      <c r="B384" s="67"/>
      <c r="C384" s="67"/>
      <c r="D384" s="68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3.5" customHeight="1">
      <c r="A385" s="13"/>
      <c r="B385" s="67"/>
      <c r="C385" s="67"/>
      <c r="D385" s="68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3.5" customHeight="1">
      <c r="A386" s="13"/>
      <c r="B386" s="67"/>
      <c r="C386" s="67"/>
      <c r="D386" s="68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3.5" customHeight="1">
      <c r="A387" s="13"/>
      <c r="B387" s="67"/>
      <c r="C387" s="67"/>
      <c r="D387" s="68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3.5" customHeight="1">
      <c r="A388" s="13"/>
      <c r="B388" s="67"/>
      <c r="C388" s="67"/>
      <c r="D388" s="68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3.5" customHeight="1">
      <c r="A389" s="13"/>
      <c r="B389" s="67"/>
      <c r="C389" s="67"/>
      <c r="D389" s="68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3.5" customHeight="1">
      <c r="A390" s="13"/>
      <c r="B390" s="67"/>
      <c r="C390" s="67"/>
      <c r="D390" s="68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3.5" customHeight="1">
      <c r="A391" s="13"/>
      <c r="B391" s="67"/>
      <c r="C391" s="67"/>
      <c r="D391" s="68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3.5" customHeight="1">
      <c r="A392" s="13"/>
      <c r="B392" s="67"/>
      <c r="C392" s="67"/>
      <c r="D392" s="68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3.5" customHeight="1">
      <c r="A393" s="13"/>
      <c r="B393" s="67"/>
      <c r="C393" s="67"/>
      <c r="D393" s="68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3.5" customHeight="1">
      <c r="A394" s="13"/>
      <c r="B394" s="67"/>
      <c r="C394" s="67"/>
      <c r="D394" s="68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3.5" customHeight="1">
      <c r="A395" s="13"/>
      <c r="B395" s="67"/>
      <c r="C395" s="67"/>
      <c r="D395" s="68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3.5" customHeight="1">
      <c r="A396" s="13"/>
      <c r="B396" s="67"/>
      <c r="C396" s="67"/>
      <c r="D396" s="68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3.5" customHeight="1">
      <c r="A397" s="13"/>
      <c r="B397" s="67"/>
      <c r="C397" s="67"/>
      <c r="D397" s="68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3.5" customHeight="1">
      <c r="A398" s="13"/>
      <c r="B398" s="67"/>
      <c r="C398" s="67"/>
      <c r="D398" s="68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3.5" customHeight="1">
      <c r="A399" s="13"/>
      <c r="B399" s="67"/>
      <c r="C399" s="67"/>
      <c r="D399" s="68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3.5" customHeight="1">
      <c r="A400" s="13"/>
      <c r="B400" s="67"/>
      <c r="C400" s="67"/>
      <c r="D400" s="68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3.5" customHeight="1">
      <c r="A401" s="13"/>
      <c r="B401" s="67"/>
      <c r="C401" s="67"/>
      <c r="D401" s="68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3.5" customHeight="1">
      <c r="A402" s="13"/>
      <c r="B402" s="67"/>
      <c r="C402" s="67"/>
      <c r="D402" s="68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3.5" customHeight="1">
      <c r="A403" s="13"/>
      <c r="B403" s="67"/>
      <c r="C403" s="67"/>
      <c r="D403" s="68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3.5" customHeight="1">
      <c r="A404" s="13"/>
      <c r="B404" s="67"/>
      <c r="C404" s="67"/>
      <c r="D404" s="68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3.5" customHeight="1">
      <c r="A405" s="13"/>
      <c r="B405" s="67"/>
      <c r="C405" s="67"/>
      <c r="D405" s="68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3.5" customHeight="1">
      <c r="A406" s="13"/>
      <c r="B406" s="67"/>
      <c r="C406" s="67"/>
      <c r="D406" s="68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3.5" customHeight="1">
      <c r="A407" s="13"/>
      <c r="B407" s="67"/>
      <c r="C407" s="67"/>
      <c r="D407" s="68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3.5" customHeight="1">
      <c r="A408" s="13"/>
      <c r="B408" s="67"/>
      <c r="C408" s="67"/>
      <c r="D408" s="68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3.5" customHeight="1">
      <c r="A409" s="13"/>
      <c r="B409" s="67"/>
      <c r="C409" s="67"/>
      <c r="D409" s="68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3.5" customHeight="1">
      <c r="A410" s="13"/>
      <c r="B410" s="67"/>
      <c r="C410" s="67"/>
      <c r="D410" s="68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3.5" customHeight="1">
      <c r="A411" s="13"/>
      <c r="B411" s="67"/>
      <c r="C411" s="67"/>
      <c r="D411" s="68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3.5" customHeight="1">
      <c r="A412" s="13"/>
      <c r="B412" s="67"/>
      <c r="C412" s="67"/>
      <c r="D412" s="68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3.5" customHeight="1">
      <c r="A413" s="13"/>
      <c r="B413" s="67"/>
      <c r="C413" s="67"/>
      <c r="D413" s="68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3.5" customHeight="1">
      <c r="A414" s="13"/>
      <c r="B414" s="67"/>
      <c r="C414" s="67"/>
      <c r="D414" s="68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3.5" customHeight="1">
      <c r="A415" s="13"/>
      <c r="B415" s="67"/>
      <c r="C415" s="67"/>
      <c r="D415" s="68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3.5" customHeight="1">
      <c r="A416" s="13"/>
      <c r="B416" s="67"/>
      <c r="C416" s="67"/>
      <c r="D416" s="68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3.5" customHeight="1">
      <c r="A417" s="13"/>
      <c r="B417" s="67"/>
      <c r="C417" s="67"/>
      <c r="D417" s="68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3.5" customHeight="1">
      <c r="A418" s="13"/>
      <c r="B418" s="67"/>
      <c r="C418" s="67"/>
      <c r="D418" s="68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3.5" customHeight="1">
      <c r="A419" s="13"/>
      <c r="B419" s="67"/>
      <c r="C419" s="67"/>
      <c r="D419" s="68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3.5" customHeight="1">
      <c r="A420" s="13"/>
      <c r="B420" s="67"/>
      <c r="C420" s="67"/>
      <c r="D420" s="68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3.5" customHeight="1">
      <c r="A421" s="13"/>
      <c r="B421" s="67"/>
      <c r="C421" s="67"/>
      <c r="D421" s="68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3.5" customHeight="1">
      <c r="A422" s="13"/>
      <c r="B422" s="67"/>
      <c r="C422" s="67"/>
      <c r="D422" s="68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3.5" customHeight="1">
      <c r="A423" s="13"/>
      <c r="B423" s="67"/>
      <c r="C423" s="67"/>
      <c r="D423" s="68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3.5" customHeight="1">
      <c r="A424" s="13"/>
      <c r="B424" s="67"/>
      <c r="C424" s="67"/>
      <c r="D424" s="68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3.5" customHeight="1">
      <c r="A425" s="13"/>
      <c r="B425" s="67"/>
      <c r="C425" s="67"/>
      <c r="D425" s="68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3.5" customHeight="1">
      <c r="A426" s="13"/>
      <c r="B426" s="67"/>
      <c r="C426" s="67"/>
      <c r="D426" s="68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3.5" customHeight="1">
      <c r="A427" s="13"/>
      <c r="B427" s="67"/>
      <c r="C427" s="67"/>
      <c r="D427" s="68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3.5" customHeight="1">
      <c r="A428" s="13"/>
      <c r="B428" s="67"/>
      <c r="C428" s="67"/>
      <c r="D428" s="68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3.5" customHeight="1">
      <c r="A429" s="13"/>
      <c r="B429" s="67"/>
      <c r="C429" s="67"/>
      <c r="D429" s="68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3.5" customHeight="1">
      <c r="A430" s="13"/>
      <c r="B430" s="67"/>
      <c r="C430" s="67"/>
      <c r="D430" s="68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3.5" customHeight="1">
      <c r="A431" s="13"/>
      <c r="B431" s="67"/>
      <c r="C431" s="67"/>
      <c r="D431" s="68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3.5" customHeight="1">
      <c r="A432" s="13"/>
      <c r="B432" s="67"/>
      <c r="C432" s="67"/>
      <c r="D432" s="68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3.5" customHeight="1">
      <c r="A433" s="13"/>
      <c r="B433" s="67"/>
      <c r="C433" s="67"/>
      <c r="D433" s="68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3.5" customHeight="1">
      <c r="A434" s="13"/>
      <c r="B434" s="67"/>
      <c r="C434" s="67"/>
      <c r="D434" s="68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3.5" customHeight="1">
      <c r="A435" s="13"/>
      <c r="B435" s="67"/>
      <c r="C435" s="67"/>
      <c r="D435" s="68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3.5" customHeight="1">
      <c r="A436" s="13"/>
      <c r="B436" s="67"/>
      <c r="C436" s="67"/>
      <c r="D436" s="68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3.5" customHeight="1">
      <c r="A437" s="13"/>
      <c r="B437" s="67"/>
      <c r="C437" s="67"/>
      <c r="D437" s="68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3.5" customHeight="1">
      <c r="A438" s="13"/>
      <c r="B438" s="67"/>
      <c r="C438" s="67"/>
      <c r="D438" s="68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3.5" customHeight="1">
      <c r="A439" s="13"/>
      <c r="B439" s="67"/>
      <c r="C439" s="67"/>
      <c r="D439" s="68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3.5" customHeight="1">
      <c r="A440" s="13"/>
      <c r="B440" s="67"/>
      <c r="C440" s="67"/>
      <c r="D440" s="68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3.5" customHeight="1">
      <c r="A441" s="13"/>
      <c r="B441" s="67"/>
      <c r="C441" s="67"/>
      <c r="D441" s="68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3.5" customHeight="1">
      <c r="A442" s="13"/>
      <c r="B442" s="67"/>
      <c r="C442" s="67"/>
      <c r="D442" s="68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3.5" customHeight="1">
      <c r="A443" s="13"/>
      <c r="B443" s="67"/>
      <c r="C443" s="67"/>
      <c r="D443" s="68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3.5" customHeight="1">
      <c r="A444" s="13"/>
      <c r="B444" s="67"/>
      <c r="C444" s="67"/>
      <c r="D444" s="68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3.5" customHeight="1">
      <c r="A445" s="13"/>
      <c r="B445" s="67"/>
      <c r="C445" s="67"/>
      <c r="D445" s="68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3.5" customHeight="1">
      <c r="A446" s="13"/>
      <c r="B446" s="67"/>
      <c r="C446" s="67"/>
      <c r="D446" s="68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3.5" customHeight="1">
      <c r="A447" s="13"/>
      <c r="B447" s="67"/>
      <c r="C447" s="67"/>
      <c r="D447" s="68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3.5" customHeight="1">
      <c r="A448" s="13"/>
      <c r="B448" s="67"/>
      <c r="C448" s="67"/>
      <c r="D448" s="68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3.5" customHeight="1">
      <c r="A449" s="13"/>
      <c r="B449" s="67"/>
      <c r="C449" s="67"/>
      <c r="D449" s="68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3.5" customHeight="1">
      <c r="A450" s="13"/>
      <c r="B450" s="67"/>
      <c r="C450" s="67"/>
      <c r="D450" s="68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3.5" customHeight="1">
      <c r="A451" s="13"/>
      <c r="B451" s="67"/>
      <c r="C451" s="67"/>
      <c r="D451" s="68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3.5" customHeight="1">
      <c r="A452" s="13"/>
      <c r="B452" s="67"/>
      <c r="C452" s="67"/>
      <c r="D452" s="68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3.5" customHeight="1">
      <c r="A453" s="13"/>
      <c r="B453" s="67"/>
      <c r="C453" s="67"/>
      <c r="D453" s="68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3.5" customHeight="1">
      <c r="A454" s="13"/>
      <c r="B454" s="67"/>
      <c r="C454" s="67"/>
      <c r="D454" s="68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3.5" customHeight="1">
      <c r="A455" s="13"/>
      <c r="B455" s="67"/>
      <c r="C455" s="67"/>
      <c r="D455" s="68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3.5" customHeight="1">
      <c r="A456" s="13"/>
      <c r="B456" s="67"/>
      <c r="C456" s="67"/>
      <c r="D456" s="68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3.5" customHeight="1">
      <c r="A457" s="13"/>
      <c r="B457" s="67"/>
      <c r="C457" s="67"/>
      <c r="D457" s="68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3.5" customHeight="1">
      <c r="A458" s="13"/>
      <c r="B458" s="67"/>
      <c r="C458" s="67"/>
      <c r="D458" s="68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3.5" customHeight="1">
      <c r="A459" s="13"/>
      <c r="B459" s="67"/>
      <c r="C459" s="67"/>
      <c r="D459" s="68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3.5" customHeight="1">
      <c r="A460" s="13"/>
      <c r="B460" s="67"/>
      <c r="C460" s="67"/>
      <c r="D460" s="68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3.5" customHeight="1">
      <c r="A461" s="13"/>
      <c r="B461" s="67"/>
      <c r="C461" s="67"/>
      <c r="D461" s="68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3.5" customHeight="1">
      <c r="A462" s="13"/>
      <c r="B462" s="67"/>
      <c r="C462" s="67"/>
      <c r="D462" s="68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3.5" customHeight="1">
      <c r="A463" s="13"/>
      <c r="B463" s="67"/>
      <c r="C463" s="67"/>
      <c r="D463" s="68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3.5" customHeight="1">
      <c r="A464" s="13"/>
      <c r="B464" s="67"/>
      <c r="C464" s="67"/>
      <c r="D464" s="68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3.5" customHeight="1">
      <c r="A465" s="13"/>
      <c r="B465" s="67"/>
      <c r="C465" s="67"/>
      <c r="D465" s="68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3.5" customHeight="1">
      <c r="A466" s="13"/>
      <c r="B466" s="67"/>
      <c r="C466" s="67"/>
      <c r="D466" s="68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3.5" customHeight="1">
      <c r="A467" s="13"/>
      <c r="B467" s="67"/>
      <c r="C467" s="67"/>
      <c r="D467" s="68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3.5" customHeight="1">
      <c r="A468" s="13"/>
      <c r="B468" s="67"/>
      <c r="C468" s="67"/>
      <c r="D468" s="68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3.5" customHeight="1">
      <c r="A469" s="13"/>
      <c r="B469" s="67"/>
      <c r="C469" s="67"/>
      <c r="D469" s="68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3.5" customHeight="1">
      <c r="A470" s="13"/>
      <c r="B470" s="67"/>
      <c r="C470" s="67"/>
      <c r="D470" s="68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3.5" customHeight="1">
      <c r="A471" s="13"/>
      <c r="B471" s="67"/>
      <c r="C471" s="67"/>
      <c r="D471" s="68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3.5" customHeight="1">
      <c r="A472" s="13"/>
      <c r="B472" s="67"/>
      <c r="C472" s="67"/>
      <c r="D472" s="68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3.5" customHeight="1">
      <c r="A473" s="13"/>
      <c r="B473" s="67"/>
      <c r="C473" s="67"/>
      <c r="D473" s="68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3.5" customHeight="1">
      <c r="A474" s="13"/>
      <c r="B474" s="67"/>
      <c r="C474" s="67"/>
      <c r="D474" s="68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3.5" customHeight="1">
      <c r="A475" s="13"/>
      <c r="B475" s="67"/>
      <c r="C475" s="67"/>
      <c r="D475" s="68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3.5" customHeight="1">
      <c r="A476" s="13"/>
      <c r="B476" s="67"/>
      <c r="C476" s="67"/>
      <c r="D476" s="68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3.5" customHeight="1">
      <c r="A477" s="13"/>
      <c r="B477" s="67"/>
      <c r="C477" s="67"/>
      <c r="D477" s="68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3.5" customHeight="1">
      <c r="A478" s="13"/>
      <c r="B478" s="67"/>
      <c r="C478" s="67"/>
      <c r="D478" s="68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3.5" customHeight="1">
      <c r="A479" s="13"/>
      <c r="B479" s="67"/>
      <c r="C479" s="67"/>
      <c r="D479" s="68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3.5" customHeight="1">
      <c r="A480" s="13"/>
      <c r="B480" s="67"/>
      <c r="C480" s="67"/>
      <c r="D480" s="68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3.5" customHeight="1">
      <c r="A481" s="13"/>
      <c r="B481" s="67"/>
      <c r="C481" s="67"/>
      <c r="D481" s="68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3.5" customHeight="1">
      <c r="A482" s="13"/>
      <c r="B482" s="67"/>
      <c r="C482" s="67"/>
      <c r="D482" s="68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3.5" customHeight="1">
      <c r="A483" s="13"/>
      <c r="B483" s="67"/>
      <c r="C483" s="67"/>
      <c r="D483" s="68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3.5" customHeight="1">
      <c r="A484" s="13"/>
      <c r="B484" s="67"/>
      <c r="C484" s="67"/>
      <c r="D484" s="68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3.5" customHeight="1">
      <c r="A485" s="13"/>
      <c r="B485" s="67"/>
      <c r="C485" s="67"/>
      <c r="D485" s="68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3.5" customHeight="1">
      <c r="A486" s="13"/>
      <c r="B486" s="67"/>
      <c r="C486" s="67"/>
      <c r="D486" s="68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3.5" customHeight="1">
      <c r="A487" s="13"/>
      <c r="B487" s="67"/>
      <c r="C487" s="67"/>
      <c r="D487" s="68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3.5" customHeight="1">
      <c r="A488" s="13"/>
      <c r="B488" s="67"/>
      <c r="C488" s="67"/>
      <c r="D488" s="68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3.5" customHeight="1">
      <c r="A489" s="13"/>
      <c r="B489" s="67"/>
      <c r="C489" s="67"/>
      <c r="D489" s="68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3.5" customHeight="1">
      <c r="A490" s="13"/>
      <c r="B490" s="67"/>
      <c r="C490" s="67"/>
      <c r="D490" s="68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3.5" customHeight="1">
      <c r="A491" s="13"/>
      <c r="B491" s="67"/>
      <c r="C491" s="67"/>
      <c r="D491" s="68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3.5" customHeight="1">
      <c r="A492" s="13"/>
      <c r="B492" s="67"/>
      <c r="C492" s="67"/>
      <c r="D492" s="68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3.5" customHeight="1">
      <c r="A493" s="13"/>
      <c r="B493" s="67"/>
      <c r="C493" s="67"/>
      <c r="D493" s="68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3.5" customHeight="1">
      <c r="A494" s="13"/>
      <c r="B494" s="67"/>
      <c r="C494" s="67"/>
      <c r="D494" s="68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3.5" customHeight="1">
      <c r="A495" s="13"/>
      <c r="B495" s="67"/>
      <c r="C495" s="67"/>
      <c r="D495" s="68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3.5" customHeight="1">
      <c r="A496" s="13"/>
      <c r="B496" s="67"/>
      <c r="C496" s="67"/>
      <c r="D496" s="68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3.5" customHeight="1">
      <c r="A497" s="13"/>
      <c r="B497" s="67"/>
      <c r="C497" s="67"/>
      <c r="D497" s="68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3.5" customHeight="1">
      <c r="A498" s="13"/>
      <c r="B498" s="67"/>
      <c r="C498" s="67"/>
      <c r="D498" s="68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3.5" customHeight="1">
      <c r="A499" s="13"/>
      <c r="B499" s="67"/>
      <c r="C499" s="67"/>
      <c r="D499" s="68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3.5" customHeight="1">
      <c r="A500" s="13"/>
      <c r="B500" s="67"/>
      <c r="C500" s="67"/>
      <c r="D500" s="68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3.5" customHeight="1">
      <c r="A501" s="13"/>
      <c r="B501" s="67"/>
      <c r="C501" s="67"/>
      <c r="D501" s="68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3.5" customHeight="1">
      <c r="A502" s="13"/>
      <c r="B502" s="67"/>
      <c r="C502" s="67"/>
      <c r="D502" s="68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3.5" customHeight="1">
      <c r="A503" s="13"/>
      <c r="B503" s="67"/>
      <c r="C503" s="67"/>
      <c r="D503" s="68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3.5" customHeight="1">
      <c r="A504" s="13"/>
      <c r="B504" s="67"/>
      <c r="C504" s="67"/>
      <c r="D504" s="68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3.5" customHeight="1">
      <c r="A505" s="13"/>
      <c r="B505" s="67"/>
      <c r="C505" s="67"/>
      <c r="D505" s="68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3.5" customHeight="1">
      <c r="A506" s="13"/>
      <c r="B506" s="67"/>
      <c r="C506" s="67"/>
      <c r="D506" s="68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3.5" customHeight="1">
      <c r="A507" s="13"/>
      <c r="B507" s="67"/>
      <c r="C507" s="67"/>
      <c r="D507" s="68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3.5" customHeight="1">
      <c r="A508" s="13"/>
      <c r="B508" s="67"/>
      <c r="C508" s="67"/>
      <c r="D508" s="68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3.5" customHeight="1">
      <c r="A509" s="13"/>
      <c r="B509" s="67"/>
      <c r="C509" s="67"/>
      <c r="D509" s="68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3.5" customHeight="1">
      <c r="A510" s="13"/>
      <c r="B510" s="67"/>
      <c r="C510" s="67"/>
      <c r="D510" s="68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3.5" customHeight="1">
      <c r="A511" s="13"/>
      <c r="B511" s="67"/>
      <c r="C511" s="67"/>
      <c r="D511" s="68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3.5" customHeight="1">
      <c r="A512" s="13"/>
      <c r="B512" s="67"/>
      <c r="C512" s="67"/>
      <c r="D512" s="68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3.5" customHeight="1">
      <c r="A513" s="13"/>
      <c r="B513" s="67"/>
      <c r="C513" s="67"/>
      <c r="D513" s="68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3.5" customHeight="1">
      <c r="A514" s="13"/>
      <c r="B514" s="67"/>
      <c r="C514" s="67"/>
      <c r="D514" s="68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3.5" customHeight="1">
      <c r="A515" s="13"/>
      <c r="B515" s="67"/>
      <c r="C515" s="67"/>
      <c r="D515" s="68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3.5" customHeight="1">
      <c r="A516" s="13"/>
      <c r="B516" s="67"/>
      <c r="C516" s="67"/>
      <c r="D516" s="68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3.5" customHeight="1">
      <c r="A517" s="13"/>
      <c r="B517" s="67"/>
      <c r="C517" s="67"/>
      <c r="D517" s="68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3.5" customHeight="1">
      <c r="A518" s="13"/>
      <c r="B518" s="67"/>
      <c r="C518" s="67"/>
      <c r="D518" s="68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3.5" customHeight="1">
      <c r="A519" s="13"/>
      <c r="B519" s="67"/>
      <c r="C519" s="67"/>
      <c r="D519" s="68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3.5" customHeight="1">
      <c r="A520" s="13"/>
      <c r="B520" s="67"/>
      <c r="C520" s="67"/>
      <c r="D520" s="68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3.5" customHeight="1">
      <c r="A521" s="13"/>
      <c r="B521" s="67"/>
      <c r="C521" s="67"/>
      <c r="D521" s="68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3.5" customHeight="1">
      <c r="A522" s="13"/>
      <c r="B522" s="67"/>
      <c r="C522" s="67"/>
      <c r="D522" s="68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3.5" customHeight="1">
      <c r="A523" s="13"/>
      <c r="B523" s="67"/>
      <c r="C523" s="67"/>
      <c r="D523" s="68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3.5" customHeight="1">
      <c r="A524" s="13"/>
      <c r="B524" s="67"/>
      <c r="C524" s="67"/>
      <c r="D524" s="68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3.5" customHeight="1">
      <c r="A525" s="13"/>
      <c r="B525" s="67"/>
      <c r="C525" s="67"/>
      <c r="D525" s="68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3.5" customHeight="1">
      <c r="A526" s="13"/>
      <c r="B526" s="67"/>
      <c r="C526" s="67"/>
      <c r="D526" s="68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3.5" customHeight="1">
      <c r="A527" s="13"/>
      <c r="B527" s="67"/>
      <c r="C527" s="67"/>
      <c r="D527" s="68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3.5" customHeight="1">
      <c r="A528" s="13"/>
      <c r="B528" s="67"/>
      <c r="C528" s="67"/>
      <c r="D528" s="68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3.5" customHeight="1">
      <c r="A529" s="13"/>
      <c r="B529" s="67"/>
      <c r="C529" s="67"/>
      <c r="D529" s="68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3.5" customHeight="1">
      <c r="A530" s="13"/>
      <c r="B530" s="67"/>
      <c r="C530" s="67"/>
      <c r="D530" s="68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3.5" customHeight="1">
      <c r="A531" s="13"/>
      <c r="B531" s="67"/>
      <c r="C531" s="67"/>
      <c r="D531" s="68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3.5" customHeight="1">
      <c r="A532" s="13"/>
      <c r="B532" s="67"/>
      <c r="C532" s="67"/>
      <c r="D532" s="68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3.5" customHeight="1">
      <c r="A533" s="13"/>
      <c r="B533" s="67"/>
      <c r="C533" s="67"/>
      <c r="D533" s="68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3.5" customHeight="1">
      <c r="A534" s="13"/>
      <c r="B534" s="67"/>
      <c r="C534" s="67"/>
      <c r="D534" s="68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3.5" customHeight="1">
      <c r="A535" s="13"/>
      <c r="B535" s="67"/>
      <c r="C535" s="67"/>
      <c r="D535" s="68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3.5" customHeight="1">
      <c r="A536" s="13"/>
      <c r="B536" s="67"/>
      <c r="C536" s="67"/>
      <c r="D536" s="68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3.5" customHeight="1">
      <c r="A537" s="13"/>
      <c r="B537" s="67"/>
      <c r="C537" s="67"/>
      <c r="D537" s="68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3.5" customHeight="1">
      <c r="A538" s="13"/>
      <c r="B538" s="67"/>
      <c r="C538" s="67"/>
      <c r="D538" s="68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3.5" customHeight="1">
      <c r="A539" s="13"/>
      <c r="B539" s="67"/>
      <c r="C539" s="67"/>
      <c r="D539" s="68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3.5" customHeight="1">
      <c r="A540" s="13"/>
      <c r="B540" s="67"/>
      <c r="C540" s="67"/>
      <c r="D540" s="68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3.5" customHeight="1">
      <c r="A541" s="13"/>
      <c r="B541" s="67"/>
      <c r="C541" s="67"/>
      <c r="D541" s="68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3.5" customHeight="1">
      <c r="A542" s="13"/>
      <c r="B542" s="67"/>
      <c r="C542" s="67"/>
      <c r="D542" s="68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3.5" customHeight="1">
      <c r="A543" s="13"/>
      <c r="B543" s="67"/>
      <c r="C543" s="67"/>
      <c r="D543" s="68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3.5" customHeight="1">
      <c r="A544" s="13"/>
      <c r="B544" s="67"/>
      <c r="C544" s="67"/>
      <c r="D544" s="68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3.5" customHeight="1">
      <c r="A545" s="13"/>
      <c r="B545" s="67"/>
      <c r="C545" s="67"/>
      <c r="D545" s="68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3.5" customHeight="1">
      <c r="A546" s="13"/>
      <c r="B546" s="67"/>
      <c r="C546" s="67"/>
      <c r="D546" s="68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3.5" customHeight="1">
      <c r="A547" s="13"/>
      <c r="B547" s="67"/>
      <c r="C547" s="67"/>
      <c r="D547" s="68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3.5" customHeight="1">
      <c r="A548" s="13"/>
      <c r="B548" s="67"/>
      <c r="C548" s="67"/>
      <c r="D548" s="68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3.5" customHeight="1">
      <c r="A549" s="13"/>
      <c r="B549" s="67"/>
      <c r="C549" s="67"/>
      <c r="D549" s="68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3.5" customHeight="1">
      <c r="A550" s="13"/>
      <c r="B550" s="67"/>
      <c r="C550" s="67"/>
      <c r="D550" s="68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3.5" customHeight="1">
      <c r="A551" s="13"/>
      <c r="B551" s="67"/>
      <c r="C551" s="67"/>
      <c r="D551" s="68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3.5" customHeight="1">
      <c r="A552" s="13"/>
      <c r="B552" s="67"/>
      <c r="C552" s="67"/>
      <c r="D552" s="68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3.5" customHeight="1">
      <c r="A553" s="13"/>
      <c r="B553" s="67"/>
      <c r="C553" s="67"/>
      <c r="D553" s="68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3.5" customHeight="1">
      <c r="A554" s="13"/>
      <c r="B554" s="67"/>
      <c r="C554" s="67"/>
      <c r="D554" s="68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3.5" customHeight="1">
      <c r="A555" s="13"/>
      <c r="B555" s="67"/>
      <c r="C555" s="67"/>
      <c r="D555" s="68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3.5" customHeight="1">
      <c r="A556" s="13"/>
      <c r="B556" s="67"/>
      <c r="C556" s="67"/>
      <c r="D556" s="68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3.5" customHeight="1">
      <c r="A557" s="13"/>
      <c r="B557" s="67"/>
      <c r="C557" s="67"/>
      <c r="D557" s="68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3.5" customHeight="1">
      <c r="A558" s="13"/>
      <c r="B558" s="67"/>
      <c r="C558" s="67"/>
      <c r="D558" s="68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3.5" customHeight="1">
      <c r="A559" s="13"/>
      <c r="B559" s="67"/>
      <c r="C559" s="67"/>
      <c r="D559" s="68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3.5" customHeight="1">
      <c r="A560" s="13"/>
      <c r="B560" s="67"/>
      <c r="C560" s="67"/>
      <c r="D560" s="68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3.5" customHeight="1">
      <c r="A561" s="13"/>
      <c r="B561" s="67"/>
      <c r="C561" s="67"/>
      <c r="D561" s="68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3.5" customHeight="1">
      <c r="A562" s="13"/>
      <c r="B562" s="67"/>
      <c r="C562" s="67"/>
      <c r="D562" s="68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3.5" customHeight="1">
      <c r="A563" s="13"/>
      <c r="B563" s="67"/>
      <c r="C563" s="67"/>
      <c r="D563" s="68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3.5" customHeight="1">
      <c r="A564" s="13"/>
      <c r="B564" s="67"/>
      <c r="C564" s="67"/>
      <c r="D564" s="68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3.5" customHeight="1">
      <c r="A565" s="13"/>
      <c r="B565" s="67"/>
      <c r="C565" s="67"/>
      <c r="D565" s="68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3.5" customHeight="1">
      <c r="A566" s="13"/>
      <c r="B566" s="67"/>
      <c r="C566" s="67"/>
      <c r="D566" s="68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3.5" customHeight="1">
      <c r="A567" s="13"/>
      <c r="B567" s="67"/>
      <c r="C567" s="67"/>
      <c r="D567" s="68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3.5" customHeight="1">
      <c r="A568" s="13"/>
      <c r="B568" s="67"/>
      <c r="C568" s="67"/>
      <c r="D568" s="68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3.5" customHeight="1">
      <c r="A569" s="13"/>
      <c r="B569" s="67"/>
      <c r="C569" s="67"/>
      <c r="D569" s="68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3.5" customHeight="1">
      <c r="A570" s="13"/>
      <c r="B570" s="67"/>
      <c r="C570" s="67"/>
      <c r="D570" s="68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3.5" customHeight="1">
      <c r="A571" s="13"/>
      <c r="B571" s="67"/>
      <c r="C571" s="67"/>
      <c r="D571" s="68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3.5" customHeight="1">
      <c r="A572" s="13"/>
      <c r="B572" s="67"/>
      <c r="C572" s="67"/>
      <c r="D572" s="68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3.5" customHeight="1">
      <c r="A573" s="13"/>
      <c r="B573" s="67"/>
      <c r="C573" s="67"/>
      <c r="D573" s="68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3.5" customHeight="1">
      <c r="A574" s="13"/>
      <c r="B574" s="67"/>
      <c r="C574" s="67"/>
      <c r="D574" s="68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3.5" customHeight="1">
      <c r="A575" s="13"/>
      <c r="B575" s="67"/>
      <c r="C575" s="67"/>
      <c r="D575" s="68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3.5" customHeight="1">
      <c r="A576" s="13"/>
      <c r="B576" s="67"/>
      <c r="C576" s="67"/>
      <c r="D576" s="68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3.5" customHeight="1">
      <c r="A577" s="13"/>
      <c r="B577" s="67"/>
      <c r="C577" s="67"/>
      <c r="D577" s="68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3.5" customHeight="1">
      <c r="A578" s="13"/>
      <c r="B578" s="67"/>
      <c r="C578" s="67"/>
      <c r="D578" s="68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3.5" customHeight="1">
      <c r="A579" s="13"/>
      <c r="B579" s="67"/>
      <c r="C579" s="67"/>
      <c r="D579" s="68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3.5" customHeight="1">
      <c r="A580" s="13"/>
      <c r="B580" s="67"/>
      <c r="C580" s="67"/>
      <c r="D580" s="68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3.5" customHeight="1">
      <c r="A581" s="13"/>
      <c r="B581" s="67"/>
      <c r="C581" s="67"/>
      <c r="D581" s="68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3.5" customHeight="1">
      <c r="A582" s="13"/>
      <c r="B582" s="67"/>
      <c r="C582" s="67"/>
      <c r="D582" s="68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3.5" customHeight="1">
      <c r="A583" s="13"/>
      <c r="B583" s="67"/>
      <c r="C583" s="67"/>
      <c r="D583" s="68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3.5" customHeight="1">
      <c r="A584" s="13"/>
      <c r="B584" s="67"/>
      <c r="C584" s="67"/>
      <c r="D584" s="68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3.5" customHeight="1">
      <c r="A585" s="13"/>
      <c r="B585" s="67"/>
      <c r="C585" s="67"/>
      <c r="D585" s="68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3.5" customHeight="1">
      <c r="A586" s="13"/>
      <c r="B586" s="67"/>
      <c r="C586" s="67"/>
      <c r="D586" s="68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3.5" customHeight="1">
      <c r="A587" s="13"/>
      <c r="B587" s="67"/>
      <c r="C587" s="67"/>
      <c r="D587" s="68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3.5" customHeight="1">
      <c r="A588" s="13"/>
      <c r="B588" s="67"/>
      <c r="C588" s="67"/>
      <c r="D588" s="68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3.5" customHeight="1">
      <c r="A589" s="13"/>
      <c r="B589" s="67"/>
      <c r="C589" s="67"/>
      <c r="D589" s="68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3.5" customHeight="1">
      <c r="A590" s="13"/>
      <c r="B590" s="67"/>
      <c r="C590" s="67"/>
      <c r="D590" s="68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3.5" customHeight="1">
      <c r="A591" s="13"/>
      <c r="B591" s="67"/>
      <c r="C591" s="67"/>
      <c r="D591" s="68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3.5" customHeight="1">
      <c r="A592" s="13"/>
      <c r="B592" s="67"/>
      <c r="C592" s="67"/>
      <c r="D592" s="68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3.5" customHeight="1">
      <c r="A593" s="13"/>
      <c r="B593" s="67"/>
      <c r="C593" s="67"/>
      <c r="D593" s="68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3.5" customHeight="1">
      <c r="A594" s="13"/>
      <c r="B594" s="67"/>
      <c r="C594" s="67"/>
      <c r="D594" s="68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3.5" customHeight="1">
      <c r="A595" s="13"/>
      <c r="B595" s="67"/>
      <c r="C595" s="67"/>
      <c r="D595" s="68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3.5" customHeight="1">
      <c r="A596" s="13"/>
      <c r="B596" s="67"/>
      <c r="C596" s="67"/>
      <c r="D596" s="68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3.5" customHeight="1">
      <c r="A597" s="13"/>
      <c r="B597" s="67"/>
      <c r="C597" s="67"/>
      <c r="D597" s="68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3.5" customHeight="1">
      <c r="A598" s="13"/>
      <c r="B598" s="67"/>
      <c r="C598" s="67"/>
      <c r="D598" s="68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3.5" customHeight="1">
      <c r="A599" s="13"/>
      <c r="B599" s="67"/>
      <c r="C599" s="67"/>
      <c r="D599" s="68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3.5" customHeight="1">
      <c r="A600" s="13"/>
      <c r="B600" s="67"/>
      <c r="C600" s="67"/>
      <c r="D600" s="68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3.5" customHeight="1">
      <c r="A601" s="13"/>
      <c r="B601" s="67"/>
      <c r="C601" s="67"/>
      <c r="D601" s="68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3.5" customHeight="1">
      <c r="A602" s="13"/>
      <c r="B602" s="67"/>
      <c r="C602" s="67"/>
      <c r="D602" s="68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3.5" customHeight="1">
      <c r="A603" s="13"/>
      <c r="B603" s="67"/>
      <c r="C603" s="67"/>
      <c r="D603" s="68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3.5" customHeight="1">
      <c r="A604" s="13"/>
      <c r="B604" s="67"/>
      <c r="C604" s="67"/>
      <c r="D604" s="68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3.5" customHeight="1">
      <c r="A605" s="13"/>
      <c r="B605" s="67"/>
      <c r="C605" s="67"/>
      <c r="D605" s="68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3.5" customHeight="1">
      <c r="A606" s="13"/>
      <c r="B606" s="67"/>
      <c r="C606" s="67"/>
      <c r="D606" s="68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3.5" customHeight="1">
      <c r="A607" s="13"/>
      <c r="B607" s="67"/>
      <c r="C607" s="67"/>
      <c r="D607" s="68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3.5" customHeight="1">
      <c r="A608" s="13"/>
      <c r="B608" s="67"/>
      <c r="C608" s="67"/>
      <c r="D608" s="68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3.5" customHeight="1">
      <c r="A609" s="13"/>
      <c r="B609" s="67"/>
      <c r="C609" s="67"/>
      <c r="D609" s="68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3.5" customHeight="1">
      <c r="A610" s="13"/>
      <c r="B610" s="67"/>
      <c r="C610" s="67"/>
      <c r="D610" s="68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3.5" customHeight="1">
      <c r="A611" s="13"/>
      <c r="B611" s="67"/>
      <c r="C611" s="67"/>
      <c r="D611" s="68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3.5" customHeight="1">
      <c r="A612" s="13"/>
      <c r="B612" s="67"/>
      <c r="C612" s="67"/>
      <c r="D612" s="68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3.5" customHeight="1">
      <c r="A613" s="13"/>
      <c r="B613" s="67"/>
      <c r="C613" s="67"/>
      <c r="D613" s="68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3.5" customHeight="1">
      <c r="A614" s="13"/>
      <c r="B614" s="67"/>
      <c r="C614" s="67"/>
      <c r="D614" s="68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3.5" customHeight="1">
      <c r="A615" s="13"/>
      <c r="B615" s="67"/>
      <c r="C615" s="67"/>
      <c r="D615" s="68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3.5" customHeight="1">
      <c r="A616" s="13"/>
      <c r="B616" s="67"/>
      <c r="C616" s="67"/>
      <c r="D616" s="68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3.5" customHeight="1">
      <c r="A617" s="13"/>
      <c r="B617" s="67"/>
      <c r="C617" s="67"/>
      <c r="D617" s="68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3.5" customHeight="1">
      <c r="A618" s="13"/>
      <c r="B618" s="67"/>
      <c r="C618" s="67"/>
      <c r="D618" s="68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3.5" customHeight="1">
      <c r="A619" s="13"/>
      <c r="B619" s="67"/>
      <c r="C619" s="67"/>
      <c r="D619" s="68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3.5" customHeight="1">
      <c r="A620" s="13"/>
      <c r="B620" s="67"/>
      <c r="C620" s="67"/>
      <c r="D620" s="68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3.5" customHeight="1">
      <c r="A621" s="13"/>
      <c r="B621" s="67"/>
      <c r="C621" s="67"/>
      <c r="D621" s="68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3.5" customHeight="1">
      <c r="A622" s="13"/>
      <c r="B622" s="67"/>
      <c r="C622" s="67"/>
      <c r="D622" s="68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3.5" customHeight="1">
      <c r="A623" s="13"/>
      <c r="B623" s="67"/>
      <c r="C623" s="67"/>
      <c r="D623" s="68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3.5" customHeight="1">
      <c r="A624" s="13"/>
      <c r="B624" s="67"/>
      <c r="C624" s="67"/>
      <c r="D624" s="68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3.5" customHeight="1">
      <c r="A625" s="13"/>
      <c r="B625" s="67"/>
      <c r="C625" s="67"/>
      <c r="D625" s="68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3.5" customHeight="1">
      <c r="A626" s="13"/>
      <c r="B626" s="67"/>
      <c r="C626" s="67"/>
      <c r="D626" s="68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3.5" customHeight="1">
      <c r="A627" s="13"/>
      <c r="B627" s="67"/>
      <c r="C627" s="67"/>
      <c r="D627" s="68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3.5" customHeight="1">
      <c r="A628" s="13"/>
      <c r="B628" s="67"/>
      <c r="C628" s="67"/>
      <c r="D628" s="68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3.5" customHeight="1">
      <c r="A629" s="13"/>
      <c r="B629" s="67"/>
      <c r="C629" s="67"/>
      <c r="D629" s="68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3.5" customHeight="1">
      <c r="A630" s="13"/>
      <c r="B630" s="67"/>
      <c r="C630" s="67"/>
      <c r="D630" s="68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3.5" customHeight="1">
      <c r="A631" s="13"/>
      <c r="B631" s="67"/>
      <c r="C631" s="67"/>
      <c r="D631" s="68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3.5" customHeight="1">
      <c r="A632" s="13"/>
      <c r="B632" s="67"/>
      <c r="C632" s="67"/>
      <c r="D632" s="68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3.5" customHeight="1">
      <c r="A633" s="13"/>
      <c r="B633" s="67"/>
      <c r="C633" s="67"/>
      <c r="D633" s="68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3.5" customHeight="1">
      <c r="A634" s="13"/>
      <c r="B634" s="67"/>
      <c r="C634" s="67"/>
      <c r="D634" s="68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3.5" customHeight="1">
      <c r="A635" s="13"/>
      <c r="B635" s="67"/>
      <c r="C635" s="67"/>
      <c r="D635" s="68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3.5" customHeight="1">
      <c r="A636" s="13"/>
      <c r="B636" s="67"/>
      <c r="C636" s="67"/>
      <c r="D636" s="68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3.5" customHeight="1">
      <c r="A637" s="13"/>
      <c r="B637" s="67"/>
      <c r="C637" s="67"/>
      <c r="D637" s="68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3.5" customHeight="1">
      <c r="A638" s="13"/>
      <c r="B638" s="67"/>
      <c r="C638" s="67"/>
      <c r="D638" s="68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3.5" customHeight="1">
      <c r="A639" s="13"/>
      <c r="B639" s="67"/>
      <c r="C639" s="67"/>
      <c r="D639" s="68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3.5" customHeight="1">
      <c r="A640" s="13"/>
      <c r="B640" s="67"/>
      <c r="C640" s="67"/>
      <c r="D640" s="68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3.5" customHeight="1">
      <c r="A641" s="13"/>
      <c r="B641" s="67"/>
      <c r="C641" s="67"/>
      <c r="D641" s="68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3.5" customHeight="1">
      <c r="A642" s="13"/>
      <c r="B642" s="67"/>
      <c r="C642" s="67"/>
      <c r="D642" s="68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3.5" customHeight="1">
      <c r="A643" s="13"/>
      <c r="B643" s="67"/>
      <c r="C643" s="67"/>
      <c r="D643" s="68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3.5" customHeight="1">
      <c r="A644" s="13"/>
      <c r="B644" s="67"/>
      <c r="C644" s="67"/>
      <c r="D644" s="68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3.5" customHeight="1">
      <c r="A645" s="13"/>
      <c r="B645" s="67"/>
      <c r="C645" s="67"/>
      <c r="D645" s="68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3.5" customHeight="1">
      <c r="A646" s="13"/>
      <c r="B646" s="67"/>
      <c r="C646" s="67"/>
      <c r="D646" s="68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3.5" customHeight="1">
      <c r="A647" s="13"/>
      <c r="B647" s="67"/>
      <c r="C647" s="67"/>
      <c r="D647" s="68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3.5" customHeight="1">
      <c r="A648" s="13"/>
      <c r="B648" s="67"/>
      <c r="C648" s="67"/>
      <c r="D648" s="68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3.5" customHeight="1">
      <c r="A649" s="13"/>
      <c r="B649" s="67"/>
      <c r="C649" s="67"/>
      <c r="D649" s="68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3.5" customHeight="1">
      <c r="A650" s="13"/>
      <c r="B650" s="67"/>
      <c r="C650" s="67"/>
      <c r="D650" s="68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3.5" customHeight="1">
      <c r="A651" s="13"/>
      <c r="B651" s="67"/>
      <c r="C651" s="67"/>
      <c r="D651" s="68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3.5" customHeight="1">
      <c r="A652" s="13"/>
      <c r="B652" s="67"/>
      <c r="C652" s="67"/>
      <c r="D652" s="68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3.5" customHeight="1">
      <c r="A653" s="13"/>
      <c r="B653" s="67"/>
      <c r="C653" s="67"/>
      <c r="D653" s="68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3.5" customHeight="1">
      <c r="A654" s="13"/>
      <c r="B654" s="67"/>
      <c r="C654" s="67"/>
      <c r="D654" s="68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3.5" customHeight="1">
      <c r="A655" s="13"/>
      <c r="B655" s="67"/>
      <c r="C655" s="67"/>
      <c r="D655" s="68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3.5" customHeight="1">
      <c r="A656" s="13"/>
      <c r="B656" s="67"/>
      <c r="C656" s="67"/>
      <c r="D656" s="68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3.5" customHeight="1">
      <c r="A657" s="13"/>
      <c r="B657" s="67"/>
      <c r="C657" s="67"/>
      <c r="D657" s="68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3.5" customHeight="1">
      <c r="A658" s="13"/>
      <c r="B658" s="67"/>
      <c r="C658" s="67"/>
      <c r="D658" s="68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3.5" customHeight="1">
      <c r="A659" s="13"/>
      <c r="B659" s="67"/>
      <c r="C659" s="67"/>
      <c r="D659" s="68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3.5" customHeight="1">
      <c r="A660" s="13"/>
      <c r="B660" s="67"/>
      <c r="C660" s="67"/>
      <c r="D660" s="68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3.5" customHeight="1">
      <c r="A661" s="13"/>
      <c r="B661" s="67"/>
      <c r="C661" s="67"/>
      <c r="D661" s="68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3.5" customHeight="1">
      <c r="A662" s="13"/>
      <c r="B662" s="67"/>
      <c r="C662" s="67"/>
      <c r="D662" s="68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3.5" customHeight="1">
      <c r="A663" s="13"/>
      <c r="B663" s="67"/>
      <c r="C663" s="67"/>
      <c r="D663" s="68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3.5" customHeight="1">
      <c r="A664" s="13"/>
      <c r="B664" s="67"/>
      <c r="C664" s="67"/>
      <c r="D664" s="68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3.5" customHeight="1">
      <c r="A665" s="13"/>
      <c r="B665" s="67"/>
      <c r="C665" s="67"/>
      <c r="D665" s="68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3.5" customHeight="1">
      <c r="A666" s="13"/>
      <c r="B666" s="67"/>
      <c r="C666" s="67"/>
      <c r="D666" s="68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3.5" customHeight="1">
      <c r="A667" s="13"/>
      <c r="B667" s="67"/>
      <c r="C667" s="67"/>
      <c r="D667" s="68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3.5" customHeight="1">
      <c r="A668" s="13"/>
      <c r="B668" s="67"/>
      <c r="C668" s="67"/>
      <c r="D668" s="68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3.5" customHeight="1">
      <c r="A669" s="13"/>
      <c r="B669" s="67"/>
      <c r="C669" s="67"/>
      <c r="D669" s="68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3.5" customHeight="1">
      <c r="A670" s="13"/>
      <c r="B670" s="67"/>
      <c r="C670" s="67"/>
      <c r="D670" s="68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3.5" customHeight="1">
      <c r="A671" s="13"/>
      <c r="B671" s="67"/>
      <c r="C671" s="67"/>
      <c r="D671" s="68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3.5" customHeight="1">
      <c r="A672" s="13"/>
      <c r="B672" s="67"/>
      <c r="C672" s="67"/>
      <c r="D672" s="68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3.5" customHeight="1">
      <c r="A673" s="13"/>
      <c r="B673" s="67"/>
      <c r="C673" s="67"/>
      <c r="D673" s="68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3.5" customHeight="1">
      <c r="A674" s="13"/>
      <c r="B674" s="67"/>
      <c r="C674" s="67"/>
      <c r="D674" s="68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3.5" customHeight="1">
      <c r="A675" s="13"/>
      <c r="B675" s="67"/>
      <c r="C675" s="67"/>
      <c r="D675" s="68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3.5" customHeight="1">
      <c r="A676" s="13"/>
      <c r="B676" s="67"/>
      <c r="C676" s="67"/>
      <c r="D676" s="68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3.5" customHeight="1">
      <c r="A677" s="13"/>
      <c r="B677" s="67"/>
      <c r="C677" s="67"/>
      <c r="D677" s="68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3.5" customHeight="1">
      <c r="A678" s="13"/>
      <c r="B678" s="67"/>
      <c r="C678" s="67"/>
      <c r="D678" s="68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3.5" customHeight="1">
      <c r="A679" s="13"/>
      <c r="B679" s="67"/>
      <c r="C679" s="67"/>
      <c r="D679" s="68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3.5" customHeight="1">
      <c r="A680" s="13"/>
      <c r="B680" s="67"/>
      <c r="C680" s="67"/>
      <c r="D680" s="68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3.5" customHeight="1">
      <c r="A681" s="13"/>
      <c r="B681" s="67"/>
      <c r="C681" s="67"/>
      <c r="D681" s="68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3.5" customHeight="1">
      <c r="A682" s="13"/>
      <c r="B682" s="67"/>
      <c r="C682" s="67"/>
      <c r="D682" s="68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3.5" customHeight="1">
      <c r="A683" s="13"/>
      <c r="B683" s="67"/>
      <c r="C683" s="67"/>
      <c r="D683" s="68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3.5" customHeight="1">
      <c r="A684" s="13"/>
      <c r="B684" s="67"/>
      <c r="C684" s="67"/>
      <c r="D684" s="68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3.5" customHeight="1">
      <c r="A685" s="13"/>
      <c r="B685" s="67"/>
      <c r="C685" s="67"/>
      <c r="D685" s="68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3.5" customHeight="1">
      <c r="A686" s="13"/>
      <c r="B686" s="67"/>
      <c r="C686" s="67"/>
      <c r="D686" s="68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3.5" customHeight="1">
      <c r="A687" s="13"/>
      <c r="B687" s="67"/>
      <c r="C687" s="67"/>
      <c r="D687" s="68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3.5" customHeight="1">
      <c r="A688" s="13"/>
      <c r="B688" s="67"/>
      <c r="C688" s="67"/>
      <c r="D688" s="68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3.5" customHeight="1">
      <c r="A689" s="13"/>
      <c r="B689" s="67"/>
      <c r="C689" s="67"/>
      <c r="D689" s="68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3.5" customHeight="1">
      <c r="A690" s="13"/>
      <c r="B690" s="67"/>
      <c r="C690" s="67"/>
      <c r="D690" s="68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3.5" customHeight="1">
      <c r="A691" s="13"/>
      <c r="B691" s="67"/>
      <c r="C691" s="67"/>
      <c r="D691" s="68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3.5" customHeight="1">
      <c r="A692" s="13"/>
      <c r="B692" s="67"/>
      <c r="C692" s="67"/>
      <c r="D692" s="68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3.5" customHeight="1">
      <c r="A693" s="13"/>
      <c r="B693" s="67"/>
      <c r="C693" s="67"/>
      <c r="D693" s="68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3.5" customHeight="1">
      <c r="A694" s="13"/>
      <c r="B694" s="67"/>
      <c r="C694" s="67"/>
      <c r="D694" s="68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3.5" customHeight="1">
      <c r="A695" s="13"/>
      <c r="B695" s="67"/>
      <c r="C695" s="67"/>
      <c r="D695" s="68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3.5" customHeight="1">
      <c r="A696" s="13"/>
      <c r="B696" s="67"/>
      <c r="C696" s="67"/>
      <c r="D696" s="68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3.5" customHeight="1">
      <c r="A697" s="13"/>
      <c r="B697" s="67"/>
      <c r="C697" s="67"/>
      <c r="D697" s="68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3.5" customHeight="1">
      <c r="A698" s="13"/>
      <c r="B698" s="67"/>
      <c r="C698" s="67"/>
      <c r="D698" s="68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3.5" customHeight="1">
      <c r="A699" s="13"/>
      <c r="B699" s="67"/>
      <c r="C699" s="67"/>
      <c r="D699" s="68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3.5" customHeight="1">
      <c r="A700" s="13"/>
      <c r="B700" s="67"/>
      <c r="C700" s="67"/>
      <c r="D700" s="68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3.5" customHeight="1">
      <c r="A701" s="13"/>
      <c r="B701" s="67"/>
      <c r="C701" s="67"/>
      <c r="D701" s="68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3.5" customHeight="1">
      <c r="A702" s="13"/>
      <c r="B702" s="67"/>
      <c r="C702" s="67"/>
      <c r="D702" s="68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3.5" customHeight="1">
      <c r="A703" s="13"/>
      <c r="B703" s="67"/>
      <c r="C703" s="67"/>
      <c r="D703" s="68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3.5" customHeight="1">
      <c r="A704" s="13"/>
      <c r="B704" s="67"/>
      <c r="C704" s="67"/>
      <c r="D704" s="68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3.5" customHeight="1">
      <c r="A705" s="13"/>
      <c r="B705" s="67"/>
      <c r="C705" s="67"/>
      <c r="D705" s="68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3.5" customHeight="1">
      <c r="A706" s="13"/>
      <c r="B706" s="67"/>
      <c r="C706" s="67"/>
      <c r="D706" s="68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3.5" customHeight="1">
      <c r="A707" s="13"/>
      <c r="B707" s="67"/>
      <c r="C707" s="67"/>
      <c r="D707" s="68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3.5" customHeight="1">
      <c r="A708" s="13"/>
      <c r="B708" s="67"/>
      <c r="C708" s="67"/>
      <c r="D708" s="68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3.5" customHeight="1">
      <c r="A709" s="13"/>
      <c r="B709" s="67"/>
      <c r="C709" s="67"/>
      <c r="D709" s="68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3.5" customHeight="1">
      <c r="A710" s="13"/>
      <c r="B710" s="67"/>
      <c r="C710" s="67"/>
      <c r="D710" s="68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3.5" customHeight="1">
      <c r="A711" s="13"/>
      <c r="B711" s="67"/>
      <c r="C711" s="67"/>
      <c r="D711" s="68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3.5" customHeight="1">
      <c r="A712" s="13"/>
      <c r="B712" s="67"/>
      <c r="C712" s="67"/>
      <c r="D712" s="68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3.5" customHeight="1">
      <c r="A713" s="13"/>
      <c r="B713" s="67"/>
      <c r="C713" s="67"/>
      <c r="D713" s="68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3.5" customHeight="1">
      <c r="A714" s="13"/>
      <c r="B714" s="67"/>
      <c r="C714" s="67"/>
      <c r="D714" s="68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3.5" customHeight="1">
      <c r="A715" s="13"/>
      <c r="B715" s="67"/>
      <c r="C715" s="67"/>
      <c r="D715" s="68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3.5" customHeight="1">
      <c r="A716" s="13"/>
      <c r="B716" s="67"/>
      <c r="C716" s="67"/>
      <c r="D716" s="68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3.5" customHeight="1">
      <c r="A717" s="13"/>
      <c r="B717" s="67"/>
      <c r="C717" s="67"/>
      <c r="D717" s="68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3.5" customHeight="1">
      <c r="A718" s="13"/>
      <c r="B718" s="67"/>
      <c r="C718" s="67"/>
      <c r="D718" s="68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3.5" customHeight="1">
      <c r="A719" s="13"/>
      <c r="B719" s="67"/>
      <c r="C719" s="67"/>
      <c r="D719" s="68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3.5" customHeight="1">
      <c r="A720" s="13"/>
      <c r="B720" s="67"/>
      <c r="C720" s="67"/>
      <c r="D720" s="68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3.5" customHeight="1">
      <c r="A721" s="13"/>
      <c r="B721" s="67"/>
      <c r="C721" s="67"/>
      <c r="D721" s="68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3.5" customHeight="1">
      <c r="A722" s="13"/>
      <c r="B722" s="67"/>
      <c r="C722" s="67"/>
      <c r="D722" s="68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3.5" customHeight="1">
      <c r="A723" s="13"/>
      <c r="B723" s="67"/>
      <c r="C723" s="67"/>
      <c r="D723" s="68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3.5" customHeight="1">
      <c r="A724" s="13"/>
      <c r="B724" s="67"/>
      <c r="C724" s="67"/>
      <c r="D724" s="68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3.5" customHeight="1">
      <c r="A725" s="13"/>
      <c r="B725" s="67"/>
      <c r="C725" s="67"/>
      <c r="D725" s="68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3.5" customHeight="1">
      <c r="A726" s="13"/>
      <c r="B726" s="67"/>
      <c r="C726" s="67"/>
      <c r="D726" s="68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3.5" customHeight="1">
      <c r="A727" s="13"/>
      <c r="B727" s="67"/>
      <c r="C727" s="67"/>
      <c r="D727" s="68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3.5" customHeight="1">
      <c r="A728" s="13"/>
      <c r="B728" s="67"/>
      <c r="C728" s="67"/>
      <c r="D728" s="68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3.5" customHeight="1">
      <c r="A729" s="13"/>
      <c r="B729" s="67"/>
      <c r="C729" s="67"/>
      <c r="D729" s="68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3.5" customHeight="1">
      <c r="A730" s="13"/>
      <c r="B730" s="67"/>
      <c r="C730" s="67"/>
      <c r="D730" s="68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3.5" customHeight="1">
      <c r="A731" s="13"/>
      <c r="B731" s="67"/>
      <c r="C731" s="67"/>
      <c r="D731" s="68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3.5" customHeight="1">
      <c r="A732" s="13"/>
      <c r="B732" s="67"/>
      <c r="C732" s="67"/>
      <c r="D732" s="68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3.5" customHeight="1">
      <c r="A733" s="13"/>
      <c r="B733" s="67"/>
      <c r="C733" s="67"/>
      <c r="D733" s="68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3.5" customHeight="1">
      <c r="A734" s="13"/>
      <c r="B734" s="67"/>
      <c r="C734" s="67"/>
      <c r="D734" s="68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3.5" customHeight="1">
      <c r="A735" s="13"/>
      <c r="B735" s="67"/>
      <c r="C735" s="67"/>
      <c r="D735" s="68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3.5" customHeight="1">
      <c r="A736" s="13"/>
      <c r="B736" s="67"/>
      <c r="C736" s="67"/>
      <c r="D736" s="68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3.5" customHeight="1">
      <c r="A737" s="13"/>
      <c r="B737" s="67"/>
      <c r="C737" s="67"/>
      <c r="D737" s="68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3.5" customHeight="1">
      <c r="A738" s="13"/>
      <c r="B738" s="67"/>
      <c r="C738" s="67"/>
      <c r="D738" s="68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3.5" customHeight="1">
      <c r="A739" s="13"/>
      <c r="B739" s="67"/>
      <c r="C739" s="67"/>
      <c r="D739" s="68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3.5" customHeight="1">
      <c r="A740" s="13"/>
      <c r="B740" s="67"/>
      <c r="C740" s="67"/>
      <c r="D740" s="68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3.5" customHeight="1">
      <c r="A741" s="13"/>
      <c r="B741" s="67"/>
      <c r="C741" s="67"/>
      <c r="D741" s="68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3.5" customHeight="1">
      <c r="A742" s="13"/>
      <c r="B742" s="67"/>
      <c r="C742" s="67"/>
      <c r="D742" s="68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3.5" customHeight="1">
      <c r="A743" s="13"/>
      <c r="B743" s="67"/>
      <c r="C743" s="67"/>
      <c r="D743" s="68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3.5" customHeight="1">
      <c r="A744" s="13"/>
      <c r="B744" s="67"/>
      <c r="C744" s="67"/>
      <c r="D744" s="68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3.5" customHeight="1">
      <c r="A745" s="13"/>
      <c r="B745" s="67"/>
      <c r="C745" s="67"/>
      <c r="D745" s="68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3.5" customHeight="1">
      <c r="A746" s="13"/>
      <c r="B746" s="67"/>
      <c r="C746" s="67"/>
      <c r="D746" s="68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3.5" customHeight="1">
      <c r="A747" s="13"/>
      <c r="B747" s="67"/>
      <c r="C747" s="67"/>
      <c r="D747" s="68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3.5" customHeight="1">
      <c r="A748" s="13"/>
      <c r="B748" s="67"/>
      <c r="C748" s="67"/>
      <c r="D748" s="68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3.5" customHeight="1">
      <c r="A749" s="13"/>
      <c r="B749" s="67"/>
      <c r="C749" s="67"/>
      <c r="D749" s="68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3.5" customHeight="1">
      <c r="A750" s="13"/>
      <c r="B750" s="67"/>
      <c r="C750" s="67"/>
      <c r="D750" s="68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3.5" customHeight="1">
      <c r="A751" s="13"/>
      <c r="B751" s="67"/>
      <c r="C751" s="67"/>
      <c r="D751" s="68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3.5" customHeight="1">
      <c r="A752" s="13"/>
      <c r="B752" s="67"/>
      <c r="C752" s="67"/>
      <c r="D752" s="68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3.5" customHeight="1">
      <c r="A753" s="13"/>
      <c r="B753" s="67"/>
      <c r="C753" s="67"/>
      <c r="D753" s="68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3.5" customHeight="1">
      <c r="A754" s="13"/>
      <c r="B754" s="67"/>
      <c r="C754" s="67"/>
      <c r="D754" s="68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3.5" customHeight="1">
      <c r="A755" s="13"/>
      <c r="B755" s="67"/>
      <c r="C755" s="67"/>
      <c r="D755" s="68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3.5" customHeight="1">
      <c r="A756" s="13"/>
      <c r="B756" s="67"/>
      <c r="C756" s="67"/>
      <c r="D756" s="68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3.5" customHeight="1">
      <c r="A757" s="13"/>
      <c r="B757" s="67"/>
      <c r="C757" s="67"/>
      <c r="D757" s="68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3.5" customHeight="1">
      <c r="A758" s="13"/>
      <c r="B758" s="67"/>
      <c r="C758" s="67"/>
      <c r="D758" s="68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3.5" customHeight="1">
      <c r="A759" s="13"/>
      <c r="B759" s="67"/>
      <c r="C759" s="67"/>
      <c r="D759" s="68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3.5" customHeight="1">
      <c r="A760" s="13"/>
      <c r="B760" s="67"/>
      <c r="C760" s="67"/>
      <c r="D760" s="68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3.5" customHeight="1">
      <c r="A761" s="13"/>
      <c r="B761" s="67"/>
      <c r="C761" s="67"/>
      <c r="D761" s="68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3.5" customHeight="1">
      <c r="A762" s="13"/>
      <c r="B762" s="67"/>
      <c r="C762" s="67"/>
      <c r="D762" s="68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3.5" customHeight="1">
      <c r="A763" s="13"/>
      <c r="B763" s="67"/>
      <c r="C763" s="67"/>
      <c r="D763" s="68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3.5" customHeight="1">
      <c r="A764" s="13"/>
      <c r="B764" s="67"/>
      <c r="C764" s="67"/>
      <c r="D764" s="68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3.5" customHeight="1">
      <c r="A765" s="13"/>
      <c r="B765" s="67"/>
      <c r="C765" s="67"/>
      <c r="D765" s="68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3.5" customHeight="1">
      <c r="A766" s="13"/>
      <c r="B766" s="67"/>
      <c r="C766" s="67"/>
      <c r="D766" s="68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3.5" customHeight="1">
      <c r="A767" s="13"/>
      <c r="B767" s="67"/>
      <c r="C767" s="67"/>
      <c r="D767" s="68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3.5" customHeight="1">
      <c r="A768" s="13"/>
      <c r="B768" s="67"/>
      <c r="C768" s="67"/>
      <c r="D768" s="68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3.5" customHeight="1">
      <c r="A769" s="13"/>
      <c r="B769" s="67"/>
      <c r="C769" s="67"/>
      <c r="D769" s="68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3.5" customHeight="1">
      <c r="A770" s="13"/>
      <c r="B770" s="67"/>
      <c r="C770" s="67"/>
      <c r="D770" s="68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3.5" customHeight="1">
      <c r="A771" s="13"/>
      <c r="B771" s="67"/>
      <c r="C771" s="67"/>
      <c r="D771" s="68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3.5" customHeight="1">
      <c r="A772" s="13"/>
      <c r="B772" s="67"/>
      <c r="C772" s="67"/>
      <c r="D772" s="68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3.5" customHeight="1">
      <c r="A773" s="13"/>
      <c r="B773" s="67"/>
      <c r="C773" s="67"/>
      <c r="D773" s="68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3.5" customHeight="1">
      <c r="A774" s="13"/>
      <c r="B774" s="67"/>
      <c r="C774" s="67"/>
      <c r="D774" s="68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3.5" customHeight="1">
      <c r="A775" s="13"/>
      <c r="B775" s="67"/>
      <c r="C775" s="67"/>
      <c r="D775" s="68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3.5" customHeight="1">
      <c r="A776" s="13"/>
      <c r="B776" s="67"/>
      <c r="C776" s="67"/>
      <c r="D776" s="68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3.5" customHeight="1">
      <c r="A777" s="13"/>
      <c r="B777" s="67"/>
      <c r="C777" s="67"/>
      <c r="D777" s="68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3.5" customHeight="1">
      <c r="A778" s="13"/>
      <c r="B778" s="67"/>
      <c r="C778" s="67"/>
      <c r="D778" s="68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3.5" customHeight="1">
      <c r="A779" s="13"/>
      <c r="B779" s="67"/>
      <c r="C779" s="67"/>
      <c r="D779" s="68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3.5" customHeight="1">
      <c r="A780" s="13"/>
      <c r="B780" s="67"/>
      <c r="C780" s="67"/>
      <c r="D780" s="68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3.5" customHeight="1">
      <c r="A781" s="13"/>
      <c r="B781" s="67"/>
      <c r="C781" s="67"/>
      <c r="D781" s="68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3.5" customHeight="1">
      <c r="A782" s="13"/>
      <c r="B782" s="67"/>
      <c r="C782" s="67"/>
      <c r="D782" s="68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3.5" customHeight="1">
      <c r="A783" s="13"/>
      <c r="B783" s="67"/>
      <c r="C783" s="67"/>
      <c r="D783" s="68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3.5" customHeight="1">
      <c r="A784" s="13"/>
      <c r="B784" s="67"/>
      <c r="C784" s="67"/>
      <c r="D784" s="68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3.5" customHeight="1">
      <c r="A785" s="13"/>
      <c r="B785" s="67"/>
      <c r="C785" s="67"/>
      <c r="D785" s="68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3.5" customHeight="1">
      <c r="A786" s="13"/>
      <c r="B786" s="67"/>
      <c r="C786" s="67"/>
      <c r="D786" s="68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3.5" customHeight="1">
      <c r="A787" s="13"/>
      <c r="B787" s="67"/>
      <c r="C787" s="67"/>
      <c r="D787" s="68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3.5" customHeight="1">
      <c r="A788" s="13"/>
      <c r="B788" s="67"/>
      <c r="C788" s="67"/>
      <c r="D788" s="68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3.5" customHeight="1">
      <c r="A789" s="13"/>
      <c r="B789" s="67"/>
      <c r="C789" s="67"/>
      <c r="D789" s="68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3.5" customHeight="1">
      <c r="A790" s="13"/>
      <c r="B790" s="67"/>
      <c r="C790" s="67"/>
      <c r="D790" s="68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3.5" customHeight="1">
      <c r="A791" s="13"/>
      <c r="B791" s="67"/>
      <c r="C791" s="67"/>
      <c r="D791" s="68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3.5" customHeight="1">
      <c r="A792" s="13"/>
      <c r="B792" s="67"/>
      <c r="C792" s="67"/>
      <c r="D792" s="68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3.5" customHeight="1">
      <c r="A793" s="13"/>
      <c r="B793" s="67"/>
      <c r="C793" s="67"/>
      <c r="D793" s="68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3.5" customHeight="1">
      <c r="A794" s="13"/>
      <c r="B794" s="67"/>
      <c r="C794" s="67"/>
      <c r="D794" s="68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3.5" customHeight="1">
      <c r="A795" s="13"/>
      <c r="B795" s="67"/>
      <c r="C795" s="67"/>
      <c r="D795" s="68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3.5" customHeight="1">
      <c r="A796" s="13"/>
      <c r="B796" s="67"/>
      <c r="C796" s="67"/>
      <c r="D796" s="68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3.5" customHeight="1">
      <c r="A797" s="13"/>
      <c r="B797" s="67"/>
      <c r="C797" s="67"/>
      <c r="D797" s="68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3.5" customHeight="1">
      <c r="A798" s="13"/>
      <c r="B798" s="67"/>
      <c r="C798" s="67"/>
      <c r="D798" s="68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3.5" customHeight="1">
      <c r="A799" s="13"/>
      <c r="B799" s="67"/>
      <c r="C799" s="67"/>
      <c r="D799" s="68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3.5" customHeight="1">
      <c r="A800" s="13"/>
      <c r="B800" s="67"/>
      <c r="C800" s="67"/>
      <c r="D800" s="68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3.5" customHeight="1">
      <c r="A801" s="13"/>
      <c r="B801" s="67"/>
      <c r="C801" s="67"/>
      <c r="D801" s="68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3.5" customHeight="1">
      <c r="A802" s="13"/>
      <c r="B802" s="67"/>
      <c r="C802" s="67"/>
      <c r="D802" s="68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3.5" customHeight="1">
      <c r="A803" s="13"/>
      <c r="B803" s="67"/>
      <c r="C803" s="67"/>
      <c r="D803" s="68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3.5" customHeight="1">
      <c r="A804" s="13"/>
      <c r="B804" s="67"/>
      <c r="C804" s="67"/>
      <c r="D804" s="68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3.5" customHeight="1">
      <c r="A805" s="13"/>
      <c r="B805" s="67"/>
      <c r="C805" s="67"/>
      <c r="D805" s="68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3.5" customHeight="1">
      <c r="A806" s="13"/>
      <c r="B806" s="67"/>
      <c r="C806" s="67"/>
      <c r="D806" s="68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3.5" customHeight="1">
      <c r="A807" s="13"/>
      <c r="B807" s="67"/>
      <c r="C807" s="67"/>
      <c r="D807" s="68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3.5" customHeight="1">
      <c r="A808" s="13"/>
      <c r="B808" s="67"/>
      <c r="C808" s="67"/>
      <c r="D808" s="68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3.5" customHeight="1">
      <c r="A809" s="13"/>
      <c r="B809" s="67"/>
      <c r="C809" s="67"/>
      <c r="D809" s="68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3.5" customHeight="1">
      <c r="A810" s="13"/>
      <c r="B810" s="67"/>
      <c r="C810" s="67"/>
      <c r="D810" s="68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3.5" customHeight="1">
      <c r="A811" s="13"/>
      <c r="B811" s="67"/>
      <c r="C811" s="67"/>
      <c r="D811" s="68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3.5" customHeight="1">
      <c r="A812" s="13"/>
      <c r="B812" s="67"/>
      <c r="C812" s="67"/>
      <c r="D812" s="68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3.5" customHeight="1">
      <c r="A813" s="13"/>
      <c r="B813" s="67"/>
      <c r="C813" s="67"/>
      <c r="D813" s="68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3.5" customHeight="1">
      <c r="A814" s="13"/>
      <c r="B814" s="67"/>
      <c r="C814" s="67"/>
      <c r="D814" s="68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3.5" customHeight="1">
      <c r="A815" s="13"/>
      <c r="B815" s="67"/>
      <c r="C815" s="67"/>
      <c r="D815" s="68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3.5" customHeight="1">
      <c r="A816" s="13"/>
      <c r="B816" s="67"/>
      <c r="C816" s="67"/>
      <c r="D816" s="68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3.5" customHeight="1">
      <c r="A817" s="13"/>
      <c r="B817" s="67"/>
      <c r="C817" s="67"/>
      <c r="D817" s="68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3.5" customHeight="1">
      <c r="A818" s="13"/>
      <c r="B818" s="67"/>
      <c r="C818" s="67"/>
      <c r="D818" s="68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3.5" customHeight="1">
      <c r="A819" s="13"/>
      <c r="B819" s="67"/>
      <c r="C819" s="67"/>
      <c r="D819" s="68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3.5" customHeight="1">
      <c r="A820" s="13"/>
      <c r="B820" s="67"/>
      <c r="C820" s="67"/>
      <c r="D820" s="68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3.5" customHeight="1">
      <c r="A821" s="13"/>
      <c r="B821" s="67"/>
      <c r="C821" s="67"/>
      <c r="D821" s="68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3.5" customHeight="1">
      <c r="A822" s="13"/>
      <c r="B822" s="67"/>
      <c r="C822" s="67"/>
      <c r="D822" s="68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3.5" customHeight="1">
      <c r="A823" s="13"/>
      <c r="B823" s="67"/>
      <c r="C823" s="67"/>
      <c r="D823" s="68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3.5" customHeight="1">
      <c r="A824" s="13"/>
      <c r="B824" s="67"/>
      <c r="C824" s="67"/>
      <c r="D824" s="68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3.5" customHeight="1">
      <c r="A825" s="13"/>
      <c r="B825" s="67"/>
      <c r="C825" s="67"/>
      <c r="D825" s="68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3.5" customHeight="1">
      <c r="A826" s="13"/>
      <c r="B826" s="67"/>
      <c r="C826" s="67"/>
      <c r="D826" s="68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3.5" customHeight="1">
      <c r="A827" s="13"/>
      <c r="B827" s="67"/>
      <c r="C827" s="67"/>
      <c r="D827" s="68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3.5" customHeight="1">
      <c r="A828" s="13"/>
      <c r="B828" s="67"/>
      <c r="C828" s="67"/>
      <c r="D828" s="68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3.5" customHeight="1">
      <c r="A829" s="13"/>
      <c r="B829" s="67"/>
      <c r="C829" s="67"/>
      <c r="D829" s="68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3.5" customHeight="1">
      <c r="A830" s="13"/>
      <c r="B830" s="67"/>
      <c r="C830" s="67"/>
      <c r="D830" s="68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3.5" customHeight="1">
      <c r="A831" s="13"/>
      <c r="B831" s="67"/>
      <c r="C831" s="67"/>
      <c r="D831" s="68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3.5" customHeight="1">
      <c r="A832" s="13"/>
      <c r="B832" s="67"/>
      <c r="C832" s="67"/>
      <c r="D832" s="68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3.5" customHeight="1">
      <c r="A833" s="13"/>
      <c r="B833" s="67"/>
      <c r="C833" s="67"/>
      <c r="D833" s="68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3.5" customHeight="1">
      <c r="A834" s="13"/>
      <c r="B834" s="67"/>
      <c r="C834" s="67"/>
      <c r="D834" s="68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3.5" customHeight="1">
      <c r="A835" s="13"/>
      <c r="B835" s="67"/>
      <c r="C835" s="67"/>
      <c r="D835" s="68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3.5" customHeight="1">
      <c r="A836" s="13"/>
      <c r="B836" s="67"/>
      <c r="C836" s="67"/>
      <c r="D836" s="68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3.5" customHeight="1">
      <c r="A837" s="13"/>
      <c r="B837" s="67"/>
      <c r="C837" s="67"/>
      <c r="D837" s="68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3.5" customHeight="1">
      <c r="A838" s="13"/>
      <c r="B838" s="67"/>
      <c r="C838" s="67"/>
      <c r="D838" s="68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3.5" customHeight="1">
      <c r="A839" s="13"/>
      <c r="B839" s="67"/>
      <c r="C839" s="67"/>
      <c r="D839" s="68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3.5" customHeight="1">
      <c r="A840" s="13"/>
      <c r="B840" s="67"/>
      <c r="C840" s="67"/>
      <c r="D840" s="68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3.5" customHeight="1">
      <c r="A841" s="13"/>
      <c r="B841" s="67"/>
      <c r="C841" s="67"/>
      <c r="D841" s="68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3.5" customHeight="1">
      <c r="A842" s="13"/>
      <c r="B842" s="67"/>
      <c r="C842" s="67"/>
      <c r="D842" s="68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3.5" customHeight="1">
      <c r="A843" s="13"/>
      <c r="B843" s="67"/>
      <c r="C843" s="67"/>
      <c r="D843" s="68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3.5" customHeight="1">
      <c r="A844" s="13"/>
      <c r="B844" s="67"/>
      <c r="C844" s="67"/>
      <c r="D844" s="68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3.5" customHeight="1">
      <c r="A845" s="13"/>
      <c r="B845" s="67"/>
      <c r="C845" s="67"/>
      <c r="D845" s="68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3.5" customHeight="1">
      <c r="A846" s="13"/>
      <c r="B846" s="67"/>
      <c r="C846" s="67"/>
      <c r="D846" s="68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3.5" customHeight="1">
      <c r="A847" s="13"/>
      <c r="B847" s="67"/>
      <c r="C847" s="67"/>
      <c r="D847" s="68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3.5" customHeight="1">
      <c r="A848" s="13"/>
      <c r="B848" s="67"/>
      <c r="C848" s="67"/>
      <c r="D848" s="68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3.5" customHeight="1">
      <c r="A849" s="13"/>
      <c r="B849" s="67"/>
      <c r="C849" s="67"/>
      <c r="D849" s="68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3.5" customHeight="1">
      <c r="A850" s="13"/>
      <c r="B850" s="67"/>
      <c r="C850" s="67"/>
      <c r="D850" s="68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3.5" customHeight="1">
      <c r="A851" s="13"/>
      <c r="B851" s="67"/>
      <c r="C851" s="67"/>
      <c r="D851" s="68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3.5" customHeight="1">
      <c r="A852" s="13"/>
      <c r="B852" s="67"/>
      <c r="C852" s="67"/>
      <c r="D852" s="68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3.5" customHeight="1">
      <c r="A853" s="13"/>
      <c r="B853" s="67"/>
      <c r="C853" s="67"/>
      <c r="D853" s="68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3.5" customHeight="1">
      <c r="A854" s="13"/>
      <c r="B854" s="67"/>
      <c r="C854" s="67"/>
      <c r="D854" s="68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3.5" customHeight="1">
      <c r="A855" s="13"/>
      <c r="B855" s="67"/>
      <c r="C855" s="67"/>
      <c r="D855" s="68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3.5" customHeight="1">
      <c r="A856" s="13"/>
      <c r="B856" s="67"/>
      <c r="C856" s="67"/>
      <c r="D856" s="68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3.5" customHeight="1">
      <c r="A857" s="13"/>
      <c r="B857" s="67"/>
      <c r="C857" s="67"/>
      <c r="D857" s="68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3.5" customHeight="1">
      <c r="A858" s="13"/>
      <c r="B858" s="67"/>
      <c r="C858" s="67"/>
      <c r="D858" s="68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3.5" customHeight="1">
      <c r="A859" s="13"/>
      <c r="B859" s="67"/>
      <c r="C859" s="67"/>
      <c r="D859" s="68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3.5" customHeight="1">
      <c r="A860" s="13"/>
      <c r="B860" s="67"/>
      <c r="C860" s="67"/>
      <c r="D860" s="68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3.5" customHeight="1">
      <c r="A861" s="13"/>
      <c r="B861" s="67"/>
      <c r="C861" s="67"/>
      <c r="D861" s="68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3.5" customHeight="1">
      <c r="A862" s="13"/>
      <c r="B862" s="67"/>
      <c r="C862" s="67"/>
      <c r="D862" s="68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3.5" customHeight="1">
      <c r="A863" s="13"/>
      <c r="B863" s="67"/>
      <c r="C863" s="67"/>
      <c r="D863" s="68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3.5" customHeight="1">
      <c r="A864" s="13"/>
      <c r="B864" s="67"/>
      <c r="C864" s="67"/>
      <c r="D864" s="68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3.5" customHeight="1">
      <c r="A865" s="13"/>
      <c r="B865" s="67"/>
      <c r="C865" s="67"/>
      <c r="D865" s="68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3.5" customHeight="1">
      <c r="A866" s="13"/>
      <c r="B866" s="67"/>
      <c r="C866" s="67"/>
      <c r="D866" s="68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3.5" customHeight="1">
      <c r="A867" s="13"/>
      <c r="B867" s="67"/>
      <c r="C867" s="67"/>
      <c r="D867" s="68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3.5" customHeight="1">
      <c r="A868" s="13"/>
      <c r="B868" s="67"/>
      <c r="C868" s="67"/>
      <c r="D868" s="68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3.5" customHeight="1">
      <c r="A869" s="13"/>
      <c r="B869" s="67"/>
      <c r="C869" s="67"/>
      <c r="D869" s="68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3.5" customHeight="1">
      <c r="A870" s="13"/>
      <c r="B870" s="67"/>
      <c r="C870" s="67"/>
      <c r="D870" s="68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3.5" customHeight="1">
      <c r="A871" s="13"/>
      <c r="B871" s="67"/>
      <c r="C871" s="67"/>
      <c r="D871" s="68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3.5" customHeight="1">
      <c r="A872" s="13"/>
      <c r="B872" s="67"/>
      <c r="C872" s="67"/>
      <c r="D872" s="68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3.5" customHeight="1">
      <c r="A873" s="13"/>
      <c r="B873" s="67"/>
      <c r="C873" s="67"/>
      <c r="D873" s="68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3.5" customHeight="1">
      <c r="A874" s="13"/>
      <c r="B874" s="67"/>
      <c r="C874" s="67"/>
      <c r="D874" s="68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3.5" customHeight="1">
      <c r="A875" s="13"/>
      <c r="B875" s="67"/>
      <c r="C875" s="67"/>
      <c r="D875" s="68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3.5" customHeight="1">
      <c r="A876" s="13"/>
      <c r="B876" s="67"/>
      <c r="C876" s="67"/>
      <c r="D876" s="68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3.5" customHeight="1">
      <c r="A877" s="13"/>
      <c r="B877" s="67"/>
      <c r="C877" s="67"/>
      <c r="D877" s="68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3.5" customHeight="1">
      <c r="A878" s="13"/>
      <c r="B878" s="67"/>
      <c r="C878" s="67"/>
      <c r="D878" s="68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3.5" customHeight="1">
      <c r="A879" s="13"/>
      <c r="B879" s="67"/>
      <c r="C879" s="67"/>
      <c r="D879" s="68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3.5" customHeight="1">
      <c r="A880" s="13"/>
      <c r="B880" s="67"/>
      <c r="C880" s="67"/>
      <c r="D880" s="68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3.5" customHeight="1">
      <c r="A881" s="13"/>
      <c r="B881" s="67"/>
      <c r="C881" s="67"/>
      <c r="D881" s="68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3.5" customHeight="1">
      <c r="A882" s="13"/>
      <c r="B882" s="67"/>
      <c r="C882" s="67"/>
      <c r="D882" s="68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3.5" customHeight="1">
      <c r="A883" s="13"/>
      <c r="B883" s="67"/>
      <c r="C883" s="67"/>
      <c r="D883" s="68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3.5" customHeight="1">
      <c r="A884" s="13"/>
      <c r="B884" s="67"/>
      <c r="C884" s="67"/>
      <c r="D884" s="68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3.5" customHeight="1">
      <c r="A885" s="13"/>
      <c r="B885" s="67"/>
      <c r="C885" s="67"/>
      <c r="D885" s="68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3.5" customHeight="1">
      <c r="A886" s="13"/>
      <c r="B886" s="67"/>
      <c r="C886" s="67"/>
      <c r="D886" s="68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3.5" customHeight="1">
      <c r="A887" s="13"/>
      <c r="B887" s="67"/>
      <c r="C887" s="67"/>
      <c r="D887" s="68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3.5" customHeight="1">
      <c r="A888" s="13"/>
      <c r="B888" s="67"/>
      <c r="C888" s="67"/>
      <c r="D888" s="68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3.5" customHeight="1">
      <c r="A889" s="13"/>
      <c r="B889" s="67"/>
      <c r="C889" s="67"/>
      <c r="D889" s="68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3.5" customHeight="1">
      <c r="A890" s="13"/>
      <c r="B890" s="67"/>
      <c r="C890" s="67"/>
      <c r="D890" s="68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3.5" customHeight="1">
      <c r="A891" s="13"/>
      <c r="B891" s="67"/>
      <c r="C891" s="67"/>
      <c r="D891" s="68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3.5" customHeight="1">
      <c r="A892" s="13"/>
      <c r="B892" s="67"/>
      <c r="C892" s="67"/>
      <c r="D892" s="68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3.5" customHeight="1">
      <c r="A893" s="13"/>
      <c r="B893" s="67"/>
      <c r="C893" s="67"/>
      <c r="D893" s="68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3.5" customHeight="1">
      <c r="A894" s="13"/>
      <c r="B894" s="67"/>
      <c r="C894" s="67"/>
      <c r="D894" s="68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3.5" customHeight="1">
      <c r="A895" s="13"/>
      <c r="B895" s="67"/>
      <c r="C895" s="67"/>
      <c r="D895" s="68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3.5" customHeight="1">
      <c r="A896" s="13"/>
      <c r="B896" s="67"/>
      <c r="C896" s="67"/>
      <c r="D896" s="68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3.5" customHeight="1">
      <c r="A897" s="13"/>
      <c r="B897" s="67"/>
      <c r="C897" s="67"/>
      <c r="D897" s="68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3.5" customHeight="1">
      <c r="A898" s="13"/>
      <c r="B898" s="67"/>
      <c r="C898" s="67"/>
      <c r="D898" s="68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3.5" customHeight="1">
      <c r="A899" s="13"/>
      <c r="B899" s="67"/>
      <c r="C899" s="67"/>
      <c r="D899" s="68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3.5" customHeight="1">
      <c r="A900" s="13"/>
      <c r="B900" s="67"/>
      <c r="C900" s="67"/>
      <c r="D900" s="68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3.5" customHeight="1">
      <c r="A901" s="13"/>
      <c r="B901" s="67"/>
      <c r="C901" s="67"/>
      <c r="D901" s="68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3.5" customHeight="1">
      <c r="A902" s="13"/>
      <c r="B902" s="67"/>
      <c r="C902" s="67"/>
      <c r="D902" s="68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3.5" customHeight="1">
      <c r="A903" s="13"/>
      <c r="B903" s="67"/>
      <c r="C903" s="67"/>
      <c r="D903" s="68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3.5" customHeight="1">
      <c r="A904" s="13"/>
      <c r="B904" s="67"/>
      <c r="C904" s="67"/>
      <c r="D904" s="68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3.5" customHeight="1">
      <c r="A905" s="13"/>
      <c r="B905" s="67"/>
      <c r="C905" s="67"/>
      <c r="D905" s="68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3.5" customHeight="1">
      <c r="A906" s="13"/>
      <c r="B906" s="67"/>
      <c r="C906" s="67"/>
      <c r="D906" s="68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3.5" customHeight="1">
      <c r="A907" s="13"/>
      <c r="B907" s="67"/>
      <c r="C907" s="67"/>
      <c r="D907" s="68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3.5" customHeight="1">
      <c r="A908" s="13"/>
      <c r="B908" s="67"/>
      <c r="C908" s="67"/>
      <c r="D908" s="68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3.5" customHeight="1">
      <c r="A909" s="13"/>
      <c r="B909" s="67"/>
      <c r="C909" s="67"/>
      <c r="D909" s="68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3.5" customHeight="1">
      <c r="A910" s="13"/>
      <c r="B910" s="67"/>
      <c r="C910" s="67"/>
      <c r="D910" s="68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3.5" customHeight="1">
      <c r="A911" s="13"/>
      <c r="B911" s="67"/>
      <c r="C911" s="67"/>
      <c r="D911" s="68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3.5" customHeight="1">
      <c r="A912" s="13"/>
      <c r="B912" s="67"/>
      <c r="C912" s="67"/>
      <c r="D912" s="68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3.5" customHeight="1">
      <c r="A913" s="13"/>
      <c r="B913" s="67"/>
      <c r="C913" s="67"/>
      <c r="D913" s="68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3.5" customHeight="1">
      <c r="A914" s="13"/>
      <c r="B914" s="67"/>
      <c r="C914" s="67"/>
      <c r="D914" s="68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3.5" customHeight="1">
      <c r="A915" s="13"/>
      <c r="B915" s="67"/>
      <c r="C915" s="67"/>
      <c r="D915" s="68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3.5" customHeight="1">
      <c r="A916" s="13"/>
      <c r="B916" s="67"/>
      <c r="C916" s="67"/>
      <c r="D916" s="68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3.5" customHeight="1">
      <c r="A917" s="13"/>
      <c r="B917" s="67"/>
      <c r="C917" s="67"/>
      <c r="D917" s="68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3.5" customHeight="1">
      <c r="A918" s="13"/>
      <c r="B918" s="67"/>
      <c r="C918" s="67"/>
      <c r="D918" s="68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3.5" customHeight="1">
      <c r="A919" s="13"/>
      <c r="B919" s="67"/>
      <c r="C919" s="67"/>
      <c r="D919" s="68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3.5" customHeight="1">
      <c r="A920" s="13"/>
      <c r="B920" s="67"/>
      <c r="C920" s="67"/>
      <c r="D920" s="68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3.5" customHeight="1">
      <c r="A921" s="13"/>
      <c r="B921" s="67"/>
      <c r="C921" s="67"/>
      <c r="D921" s="68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3.5" customHeight="1">
      <c r="A922" s="13"/>
      <c r="B922" s="67"/>
      <c r="C922" s="67"/>
      <c r="D922" s="68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3.5" customHeight="1">
      <c r="A923" s="13"/>
      <c r="B923" s="67"/>
      <c r="C923" s="67"/>
      <c r="D923" s="68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3.5" customHeight="1">
      <c r="A924" s="13"/>
      <c r="B924" s="67"/>
      <c r="C924" s="67"/>
      <c r="D924" s="68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3.5" customHeight="1">
      <c r="A925" s="13"/>
      <c r="B925" s="67"/>
      <c r="C925" s="67"/>
      <c r="D925" s="68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3.5" customHeight="1">
      <c r="A926" s="13"/>
      <c r="B926" s="67"/>
      <c r="C926" s="67"/>
      <c r="D926" s="68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3.5" customHeight="1">
      <c r="A927" s="13"/>
      <c r="B927" s="67"/>
      <c r="C927" s="67"/>
      <c r="D927" s="68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3.5" customHeight="1">
      <c r="A928" s="13"/>
      <c r="B928" s="67"/>
      <c r="C928" s="67"/>
      <c r="D928" s="68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3.5" customHeight="1">
      <c r="A929" s="13"/>
      <c r="B929" s="67"/>
      <c r="C929" s="67"/>
      <c r="D929" s="68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3.5" customHeight="1">
      <c r="A930" s="13"/>
      <c r="B930" s="67"/>
      <c r="C930" s="67"/>
      <c r="D930" s="68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3.5" customHeight="1">
      <c r="A931" s="13"/>
      <c r="B931" s="67"/>
      <c r="C931" s="67"/>
      <c r="D931" s="68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3.5" customHeight="1">
      <c r="A932" s="13"/>
      <c r="B932" s="67"/>
      <c r="C932" s="67"/>
      <c r="D932" s="68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3.5" customHeight="1">
      <c r="A933" s="13"/>
      <c r="B933" s="67"/>
      <c r="C933" s="67"/>
      <c r="D933" s="68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3.5" customHeight="1">
      <c r="A934" s="13"/>
      <c r="B934" s="67"/>
      <c r="C934" s="67"/>
      <c r="D934" s="68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3.5" customHeight="1">
      <c r="A935" s="13"/>
      <c r="B935" s="67"/>
      <c r="C935" s="67"/>
      <c r="D935" s="68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3.5" customHeight="1">
      <c r="A936" s="13"/>
      <c r="B936" s="67"/>
      <c r="C936" s="67"/>
      <c r="D936" s="68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3.5" customHeight="1">
      <c r="A937" s="13"/>
      <c r="B937" s="67"/>
      <c r="C937" s="67"/>
      <c r="D937" s="68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3.5" customHeight="1">
      <c r="A938" s="13"/>
      <c r="B938" s="67"/>
      <c r="C938" s="67"/>
      <c r="D938" s="68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3.5" customHeight="1">
      <c r="A939" s="13"/>
      <c r="B939" s="67"/>
      <c r="C939" s="67"/>
      <c r="D939" s="68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3.5" customHeight="1">
      <c r="A940" s="13"/>
      <c r="B940" s="67"/>
      <c r="C940" s="67"/>
      <c r="D940" s="68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3.5" customHeight="1">
      <c r="A941" s="13"/>
      <c r="B941" s="67"/>
      <c r="C941" s="67"/>
      <c r="D941" s="68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3.5" customHeight="1">
      <c r="A942" s="13"/>
      <c r="B942" s="67"/>
      <c r="C942" s="67"/>
      <c r="D942" s="68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3.5" customHeight="1">
      <c r="A943" s="13"/>
      <c r="B943" s="67"/>
      <c r="C943" s="67"/>
      <c r="D943" s="68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3.5" customHeight="1">
      <c r="A944" s="13"/>
      <c r="B944" s="67"/>
      <c r="C944" s="67"/>
      <c r="D944" s="68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3.5" customHeight="1">
      <c r="A945" s="13"/>
      <c r="B945" s="67"/>
      <c r="C945" s="67"/>
      <c r="D945" s="68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3.5" customHeight="1">
      <c r="A946" s="13"/>
      <c r="B946" s="67"/>
      <c r="C946" s="67"/>
      <c r="D946" s="68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3.5" customHeight="1">
      <c r="A947" s="13"/>
      <c r="B947" s="67"/>
      <c r="C947" s="67"/>
      <c r="D947" s="68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3.5" customHeight="1">
      <c r="A948" s="13"/>
      <c r="B948" s="67"/>
      <c r="C948" s="67"/>
      <c r="D948" s="68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3.5" customHeight="1">
      <c r="A949" s="13"/>
      <c r="B949" s="67"/>
      <c r="C949" s="67"/>
      <c r="D949" s="68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3.5" customHeight="1">
      <c r="A950" s="13"/>
      <c r="B950" s="67"/>
      <c r="C950" s="67"/>
      <c r="D950" s="68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3.5" customHeight="1">
      <c r="A951" s="13"/>
      <c r="B951" s="67"/>
      <c r="C951" s="67"/>
      <c r="D951" s="68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3.5" customHeight="1">
      <c r="A952" s="13"/>
      <c r="B952" s="67"/>
      <c r="C952" s="67"/>
      <c r="D952" s="68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3.5" customHeight="1">
      <c r="A953" s="13"/>
      <c r="B953" s="67"/>
      <c r="C953" s="67"/>
      <c r="D953" s="68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3.5" customHeight="1">
      <c r="A954" s="13"/>
      <c r="B954" s="67"/>
      <c r="C954" s="67"/>
      <c r="D954" s="68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3.5" customHeight="1">
      <c r="A955" s="13"/>
      <c r="B955" s="67"/>
      <c r="C955" s="67"/>
      <c r="D955" s="68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3.5" customHeight="1">
      <c r="A956" s="13"/>
      <c r="B956" s="67"/>
      <c r="C956" s="67"/>
      <c r="D956" s="68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3.5" customHeight="1">
      <c r="A957" s="13"/>
      <c r="B957" s="67"/>
      <c r="C957" s="67"/>
      <c r="D957" s="68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3.5" customHeight="1">
      <c r="A958" s="13"/>
      <c r="B958" s="67"/>
      <c r="C958" s="67"/>
      <c r="D958" s="68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3.5" customHeight="1">
      <c r="A959" s="13"/>
      <c r="B959" s="67"/>
      <c r="C959" s="67"/>
      <c r="D959" s="68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3.5" customHeight="1">
      <c r="A960" s="13"/>
      <c r="B960" s="67"/>
      <c r="C960" s="67"/>
      <c r="D960" s="68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3.5" customHeight="1">
      <c r="A961" s="13"/>
      <c r="B961" s="67"/>
      <c r="C961" s="67"/>
      <c r="D961" s="68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3.5" customHeight="1">
      <c r="A962" s="13"/>
      <c r="B962" s="67"/>
      <c r="C962" s="67"/>
      <c r="D962" s="68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3.5" customHeight="1">
      <c r="A963" s="13"/>
      <c r="B963" s="67"/>
      <c r="C963" s="67"/>
      <c r="D963" s="68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3.5" customHeight="1">
      <c r="A964" s="13"/>
      <c r="B964" s="67"/>
      <c r="C964" s="67"/>
      <c r="D964" s="68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3.5" customHeight="1">
      <c r="A965" s="13"/>
      <c r="B965" s="67"/>
      <c r="C965" s="67"/>
      <c r="D965" s="68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3.5" customHeight="1">
      <c r="A966" s="13"/>
      <c r="B966" s="67"/>
      <c r="C966" s="67"/>
      <c r="D966" s="68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3.5" customHeight="1">
      <c r="A967" s="13"/>
      <c r="B967" s="67"/>
      <c r="C967" s="67"/>
      <c r="D967" s="68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3.5" customHeight="1">
      <c r="A968" s="13"/>
      <c r="B968" s="67"/>
      <c r="C968" s="67"/>
      <c r="D968" s="68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3.5" customHeight="1">
      <c r="A969" s="13"/>
      <c r="B969" s="67"/>
      <c r="C969" s="67"/>
      <c r="D969" s="68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3.5" customHeight="1">
      <c r="A970" s="13"/>
      <c r="B970" s="67"/>
      <c r="C970" s="67"/>
      <c r="D970" s="68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3.5" customHeight="1">
      <c r="A971" s="13"/>
      <c r="B971" s="67"/>
      <c r="C971" s="67"/>
      <c r="D971" s="68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3.5" customHeight="1">
      <c r="A972" s="13"/>
      <c r="B972" s="67"/>
      <c r="C972" s="67"/>
      <c r="D972" s="68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3.5" customHeight="1">
      <c r="A973" s="13"/>
      <c r="B973" s="67"/>
      <c r="C973" s="67"/>
      <c r="D973" s="68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3.5" customHeight="1">
      <c r="A974" s="13"/>
      <c r="B974" s="67"/>
      <c r="C974" s="67"/>
      <c r="D974" s="68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3.5" customHeight="1">
      <c r="A975" s="13"/>
      <c r="B975" s="67"/>
      <c r="C975" s="67"/>
      <c r="D975" s="68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3.5" customHeight="1">
      <c r="A976" s="13"/>
      <c r="B976" s="67"/>
      <c r="C976" s="67"/>
      <c r="D976" s="68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3.5" customHeight="1">
      <c r="A977" s="13"/>
      <c r="B977" s="67"/>
      <c r="C977" s="67"/>
      <c r="D977" s="68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3.5" customHeight="1">
      <c r="A978" s="13"/>
      <c r="B978" s="67"/>
      <c r="C978" s="67"/>
      <c r="D978" s="68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3.5" customHeight="1">
      <c r="A979" s="13"/>
      <c r="B979" s="67"/>
      <c r="C979" s="67"/>
      <c r="D979" s="68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3.5" customHeight="1">
      <c r="A980" s="13"/>
      <c r="B980" s="67"/>
      <c r="C980" s="67"/>
      <c r="D980" s="68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3.5" customHeight="1">
      <c r="A981" s="13"/>
      <c r="B981" s="67"/>
      <c r="C981" s="67"/>
      <c r="D981" s="68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3.5" customHeight="1">
      <c r="A982" s="13"/>
      <c r="B982" s="67"/>
      <c r="C982" s="67"/>
      <c r="D982" s="68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3.5" customHeight="1">
      <c r="A983" s="13"/>
      <c r="B983" s="67"/>
      <c r="C983" s="67"/>
      <c r="D983" s="68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3.5" customHeight="1">
      <c r="A984" s="13"/>
      <c r="B984" s="67"/>
      <c r="C984" s="67"/>
      <c r="D984" s="68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3.5" customHeight="1">
      <c r="A985" s="13"/>
      <c r="B985" s="67"/>
      <c r="C985" s="67"/>
      <c r="D985" s="68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3.5" customHeight="1">
      <c r="A986" s="13"/>
      <c r="B986" s="67"/>
      <c r="C986" s="67"/>
      <c r="D986" s="68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3.5" customHeight="1">
      <c r="A987" s="13"/>
      <c r="B987" s="67"/>
      <c r="C987" s="67"/>
      <c r="D987" s="68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3.5" customHeight="1">
      <c r="A988" s="13"/>
      <c r="B988" s="67"/>
      <c r="C988" s="67"/>
      <c r="D988" s="68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3.5" customHeight="1">
      <c r="A989" s="13"/>
      <c r="B989" s="67"/>
      <c r="C989" s="67"/>
      <c r="D989" s="68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3.5" customHeight="1">
      <c r="A990" s="13"/>
      <c r="B990" s="67"/>
      <c r="C990" s="67"/>
      <c r="D990" s="68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3.5" customHeight="1">
      <c r="A991" s="13"/>
      <c r="B991" s="67"/>
      <c r="C991" s="67"/>
      <c r="D991" s="68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3.5" customHeight="1">
      <c r="A992" s="13"/>
      <c r="B992" s="67"/>
      <c r="C992" s="67"/>
      <c r="D992" s="68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3.5" customHeight="1">
      <c r="A993" s="13"/>
      <c r="B993" s="67"/>
      <c r="C993" s="67"/>
      <c r="D993" s="68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3.5" customHeight="1">
      <c r="A994" s="13"/>
      <c r="B994" s="67"/>
      <c r="C994" s="67"/>
      <c r="D994" s="68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3.5" customHeight="1">
      <c r="A995" s="13"/>
      <c r="B995" s="67"/>
      <c r="C995" s="67"/>
      <c r="D995" s="68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3.5" customHeight="1">
      <c r="A996" s="13"/>
      <c r="B996" s="67"/>
      <c r="C996" s="67"/>
      <c r="D996" s="68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3.5" customHeight="1">
      <c r="A997" s="13"/>
      <c r="B997" s="67"/>
      <c r="C997" s="67"/>
      <c r="D997" s="68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3.5" customHeight="1">
      <c r="A998" s="13"/>
      <c r="B998" s="67"/>
      <c r="C998" s="67"/>
      <c r="D998" s="68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3.5" customHeight="1">
      <c r="A999" s="13"/>
      <c r="B999" s="67"/>
      <c r="C999" s="67"/>
      <c r="D999" s="68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3.5" customHeight="1">
      <c r="A1000" s="13"/>
      <c r="B1000" s="67"/>
      <c r="C1000" s="67"/>
      <c r="D1000" s="68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rintOptions/>
  <pageMargins bottom="0.75" footer="0.0" header="0.0" left="0.7" right="0.7" top="0.75"/>
  <pageSetup orientation="portrait"/>
  <headerFooter>
    <oddFooter>&amp;L&amp;A&amp;R&amp;D    &amp;F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showGridLines="0"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4.43" defaultRowHeight="15.0"/>
  <cols>
    <col customWidth="1" min="1" max="1" width="5.57"/>
    <col customWidth="1" min="2" max="2" width="65.57"/>
    <col customWidth="1" min="3" max="3" width="34.86"/>
    <col customWidth="1" min="4" max="5" width="27.57"/>
    <col customWidth="1" min="6" max="6" width="9.43"/>
    <col customWidth="1" min="7" max="26" width="8.0"/>
  </cols>
  <sheetData>
    <row r="1" ht="15.0" customHeight="1">
      <c r="A1" s="144"/>
      <c r="B1" s="6"/>
      <c r="C1" s="6"/>
      <c r="D1" s="75"/>
      <c r="E1" s="6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ht="18.0" customHeight="1">
      <c r="A2" s="144"/>
      <c r="B2" s="3" t="s">
        <v>35</v>
      </c>
      <c r="C2" s="145" t="str">
        <f>IF(RECAP!C4=0,"-",RECAP!C4)</f>
        <v>Ciudad Soil &amp; Water Conservation District</v>
      </c>
      <c r="D2" s="70"/>
      <c r="E2" s="6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ht="18.0" customHeight="1">
      <c r="A3" s="144"/>
      <c r="B3" s="3" t="s">
        <v>3</v>
      </c>
      <c r="C3" s="69">
        <f>IF(RECAP!G4=0,"-",RECAP!G4)</f>
        <v>2025</v>
      </c>
      <c r="D3" s="146"/>
      <c r="E3" s="12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ht="18.0" customHeight="1">
      <c r="A4" s="144"/>
      <c r="B4" s="147"/>
      <c r="C4" s="12"/>
      <c r="D4" s="148"/>
      <c r="E4" s="149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</row>
    <row r="5" ht="18.0" customHeight="1">
      <c r="A5" s="144"/>
      <c r="B5" s="150"/>
      <c r="C5" s="16" t="str">
        <f>REVENUES!C5</f>
        <v>FY 2024</v>
      </c>
      <c r="D5" s="151" t="str">
        <f>REVENUES!D5</f>
        <v>FY 2025</v>
      </c>
      <c r="E5" s="17" t="str">
        <f>REVENUES!E5</f>
        <v>VARIANCE</v>
      </c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</row>
    <row r="6" ht="17.25" customHeight="1">
      <c r="A6" s="144"/>
      <c r="B6" s="152" t="s">
        <v>18</v>
      </c>
      <c r="C6" s="21" t="str">
        <f>REVENUES!C6</f>
        <v>YTD ACTUALS</v>
      </c>
      <c r="D6" s="153" t="str">
        <f>REVENUES!D6</f>
        <v>BUDGET</v>
      </c>
      <c r="E6" s="22" t="str">
        <f>REVENUES!E6</f>
        <v>BUDGET</v>
      </c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</row>
    <row r="7" ht="18.0" customHeight="1">
      <c r="A7" s="144"/>
      <c r="B7" s="154"/>
      <c r="C7" s="155" t="str">
        <f>REVENUES!C7</f>
        <v/>
      </c>
      <c r="D7" s="156" t="str">
        <f>REVENUES!D7</f>
        <v>REQUEST</v>
      </c>
      <c r="E7" s="157" t="str">
        <f>REVENUES!E7</f>
        <v>REQUEST</v>
      </c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</row>
    <row r="8" ht="18.0" customHeight="1">
      <c r="A8" s="144"/>
      <c r="B8" s="158" t="s">
        <v>42</v>
      </c>
      <c r="C8" s="159"/>
      <c r="D8" s="160"/>
      <c r="E8" s="161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ht="18.0" customHeight="1">
      <c r="A9" s="144"/>
      <c r="B9" s="162"/>
      <c r="C9" s="93">
        <v>0.0</v>
      </c>
      <c r="D9" s="94">
        <v>0.0</v>
      </c>
      <c r="E9" s="95" t="str">
        <f t="shared" ref="E9:E23" si="1">IFERROR((D9-C9)/C9,"-")</f>
        <v>-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ht="18.0" customHeight="1">
      <c r="A10" s="144"/>
      <c r="B10" s="162"/>
      <c r="C10" s="93">
        <v>0.0</v>
      </c>
      <c r="D10" s="94">
        <v>0.0</v>
      </c>
      <c r="E10" s="95" t="str">
        <f t="shared" si="1"/>
        <v>-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ht="18.0" customHeight="1">
      <c r="A11" s="144"/>
      <c r="B11" s="162"/>
      <c r="C11" s="93">
        <v>0.0</v>
      </c>
      <c r="D11" s="94">
        <v>0.0</v>
      </c>
      <c r="E11" s="132" t="str">
        <f t="shared" si="1"/>
        <v>-</v>
      </c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ht="18.0" customHeight="1">
      <c r="A12" s="144"/>
      <c r="B12" s="162"/>
      <c r="C12" s="93">
        <v>0.0</v>
      </c>
      <c r="D12" s="94">
        <v>0.0</v>
      </c>
      <c r="E12" s="132" t="str">
        <f t="shared" si="1"/>
        <v>-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ht="18.0" customHeight="1">
      <c r="A13" s="144"/>
      <c r="B13" s="162" t="s">
        <v>77</v>
      </c>
      <c r="C13" s="118">
        <v>0.0</v>
      </c>
      <c r="D13" s="118">
        <v>22993.0</v>
      </c>
      <c r="E13" s="95" t="str">
        <f t="shared" si="1"/>
        <v>-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ht="18.0" customHeight="1">
      <c r="A14" s="144"/>
      <c r="B14" s="162" t="s">
        <v>78</v>
      </c>
      <c r="C14" s="94">
        <v>170.63</v>
      </c>
      <c r="D14" s="118">
        <v>500.0</v>
      </c>
      <c r="E14" s="95">
        <f t="shared" si="1"/>
        <v>1.93031706</v>
      </c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ht="18.0" customHeight="1">
      <c r="A15" s="144"/>
      <c r="B15" s="162" t="s">
        <v>79</v>
      </c>
      <c r="C15" s="118">
        <v>9268.95</v>
      </c>
      <c r="D15" s="118">
        <v>12199.0</v>
      </c>
      <c r="E15" s="95">
        <f t="shared" si="1"/>
        <v>0.3161145545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ht="18.0" customHeight="1">
      <c r="A16" s="144"/>
      <c r="B16" s="162" t="s">
        <v>80</v>
      </c>
      <c r="C16" s="94">
        <v>659.2</v>
      </c>
      <c r="D16" s="118">
        <v>12199.0</v>
      </c>
      <c r="E16" s="95">
        <f t="shared" si="1"/>
        <v>17.50576456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ht="18.0" customHeight="1">
      <c r="A17" s="144"/>
      <c r="B17" s="162" t="s">
        <v>81</v>
      </c>
      <c r="C17" s="118">
        <v>2678.75</v>
      </c>
      <c r="D17" s="118">
        <v>5900.0</v>
      </c>
      <c r="E17" s="132">
        <f t="shared" si="1"/>
        <v>1.202519832</v>
      </c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ht="18.0" customHeight="1">
      <c r="A18" s="144"/>
      <c r="B18" s="162" t="s">
        <v>82</v>
      </c>
      <c r="C18" s="94">
        <v>1958.8</v>
      </c>
      <c r="D18" s="118">
        <v>7000.0</v>
      </c>
      <c r="E18" s="95">
        <f t="shared" si="1"/>
        <v>2.5736165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ht="18.0" customHeight="1">
      <c r="A19" s="144"/>
      <c r="B19" s="162" t="s">
        <v>83</v>
      </c>
      <c r="C19" s="118">
        <v>9955.0</v>
      </c>
      <c r="D19" s="118">
        <v>20707.0</v>
      </c>
      <c r="E19" s="95">
        <f t="shared" si="1"/>
        <v>1.080060271</v>
      </c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ht="18.0" customHeight="1">
      <c r="A20" s="144"/>
      <c r="B20" s="162" t="s">
        <v>84</v>
      </c>
      <c r="C20" s="118">
        <v>450.03</v>
      </c>
      <c r="D20" s="118">
        <v>1000.0</v>
      </c>
      <c r="E20" s="95">
        <f t="shared" si="1"/>
        <v>1.222074084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ht="18.0" customHeight="1">
      <c r="A21" s="144"/>
      <c r="B21" s="162" t="s">
        <v>85</v>
      </c>
      <c r="C21" s="94">
        <v>775.0</v>
      </c>
      <c r="D21" s="118">
        <v>1000.0</v>
      </c>
      <c r="E21" s="95">
        <f t="shared" si="1"/>
        <v>0.2903225806</v>
      </c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ht="18.0" customHeight="1">
      <c r="A22" s="144"/>
      <c r="B22" s="162" t="s">
        <v>86</v>
      </c>
      <c r="C22" s="118">
        <v>378.0</v>
      </c>
      <c r="D22" s="118">
        <v>2045.4</v>
      </c>
      <c r="E22" s="95">
        <f t="shared" si="1"/>
        <v>4.411111111</v>
      </c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ht="18.0" customHeight="1">
      <c r="A23" s="144"/>
      <c r="B23" s="162" t="s">
        <v>87</v>
      </c>
      <c r="C23" s="94">
        <v>1505.0</v>
      </c>
      <c r="D23" s="118">
        <v>1900.0</v>
      </c>
      <c r="E23" s="95">
        <f t="shared" si="1"/>
        <v>0.2624584718</v>
      </c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ht="18.0" customHeight="1">
      <c r="A24" s="144"/>
      <c r="B24" s="163" t="s">
        <v>88</v>
      </c>
      <c r="C24" s="118">
        <v>553.45</v>
      </c>
      <c r="D24" s="118">
        <v>7419.0</v>
      </c>
      <c r="E24" s="95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ht="18.0" customHeight="1">
      <c r="A25" s="144"/>
      <c r="B25" s="92" t="s">
        <v>89</v>
      </c>
      <c r="C25" s="118">
        <v>5122.79</v>
      </c>
      <c r="D25" s="118">
        <v>8822.62</v>
      </c>
      <c r="E25" s="95">
        <f t="shared" ref="E25:E27" si="2">IFERROR((D25-C25)/C25,"-")</f>
        <v>0.7222294882</v>
      </c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ht="18.0" customHeight="1">
      <c r="A26" s="144"/>
      <c r="B26" s="92" t="s">
        <v>90</v>
      </c>
      <c r="C26" s="118">
        <v>1419.93</v>
      </c>
      <c r="D26" s="118">
        <v>1032.0</v>
      </c>
      <c r="E26" s="95">
        <f t="shared" si="2"/>
        <v>-0.2732036086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ht="18.0" customHeight="1">
      <c r="A27" s="144"/>
      <c r="B27" s="164" t="s">
        <v>91</v>
      </c>
      <c r="C27" s="165">
        <f t="shared" ref="C27:D27" si="3">SUM(C13:C26)</f>
        <v>34895.53</v>
      </c>
      <c r="D27" s="166">
        <f t="shared" si="3"/>
        <v>104717.02</v>
      </c>
      <c r="E27" s="167">
        <f t="shared" si="2"/>
        <v>2.000872031</v>
      </c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ht="18.0" customHeight="1">
      <c r="A28" s="144"/>
      <c r="B28" s="168" t="s">
        <v>52</v>
      </c>
      <c r="C28" s="169"/>
      <c r="D28" s="126"/>
      <c r="E28" s="130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ht="18.0" customHeight="1">
      <c r="A29" s="144"/>
      <c r="B29" s="162"/>
      <c r="C29" s="93"/>
      <c r="D29" s="94"/>
      <c r="E29" s="132" t="str">
        <f t="shared" ref="E29:E36" si="4">IFERROR((D29-C29)/C29,"-")</f>
        <v>-</v>
      </c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ht="18.0" customHeight="1">
      <c r="A30" s="144"/>
      <c r="B30" s="162" t="s">
        <v>77</v>
      </c>
      <c r="C30" s="118">
        <v>371008.62</v>
      </c>
      <c r="D30" s="94">
        <f>652716.39-22993</f>
        <v>629723.39</v>
      </c>
      <c r="E30" s="132">
        <f t="shared" si="4"/>
        <v>0.6973281915</v>
      </c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ht="18.0" customHeight="1">
      <c r="A31" s="144"/>
      <c r="B31" s="162" t="s">
        <v>92</v>
      </c>
      <c r="C31" s="118">
        <v>2837.86</v>
      </c>
      <c r="D31" s="118">
        <v>4000.0</v>
      </c>
      <c r="E31" s="132">
        <f t="shared" si="4"/>
        <v>0.4095128019</v>
      </c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ht="18.0" customHeight="1">
      <c r="A32" s="144"/>
      <c r="B32" s="162" t="s">
        <v>93</v>
      </c>
      <c r="C32" s="118">
        <f>1661534.15+1-0.13</f>
        <v>1661535.02</v>
      </c>
      <c r="D32" s="118">
        <f>2615943+1727</f>
        <v>2617670</v>
      </c>
      <c r="E32" s="132">
        <f t="shared" si="4"/>
        <v>0.5754528003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ht="18.0" customHeight="1">
      <c r="A33" s="144"/>
      <c r="B33" s="162" t="s">
        <v>94</v>
      </c>
      <c r="C33" s="118">
        <v>42431.73</v>
      </c>
      <c r="D33" s="118">
        <v>133778.6</v>
      </c>
      <c r="E33" s="132">
        <f t="shared" si="4"/>
        <v>2.152796268</v>
      </c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ht="18.0" customHeight="1">
      <c r="A34" s="144"/>
      <c r="B34" s="162" t="s">
        <v>95</v>
      </c>
      <c r="C34" s="118">
        <v>122482.87</v>
      </c>
      <c r="D34" s="118">
        <v>117500.0</v>
      </c>
      <c r="E34" s="132">
        <f t="shared" si="4"/>
        <v>-0.04068217866</v>
      </c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ht="18.0" customHeight="1">
      <c r="A35" s="144"/>
      <c r="B35" s="162"/>
      <c r="C35" s="94"/>
      <c r="D35" s="94"/>
      <c r="E35" s="132" t="str">
        <f t="shared" si="4"/>
        <v>-</v>
      </c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ht="18.0" customHeight="1">
      <c r="A36" s="144"/>
      <c r="B36" s="170" t="s">
        <v>96</v>
      </c>
      <c r="C36" s="139">
        <f>SUM(C29:C34)</f>
        <v>2200296.1</v>
      </c>
      <c r="D36" s="166">
        <f>SUM(D29:D35)</f>
        <v>3502671.99</v>
      </c>
      <c r="E36" s="167">
        <f t="shared" si="4"/>
        <v>0.5919093753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ht="18.0" customHeight="1">
      <c r="A37" s="144"/>
      <c r="B37" s="168" t="s">
        <v>60</v>
      </c>
      <c r="C37" s="171"/>
      <c r="D37" s="126"/>
      <c r="E37" s="127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ht="18.0" customHeight="1">
      <c r="A38" s="144"/>
      <c r="B38" s="162"/>
      <c r="C38" s="93">
        <v>0.0</v>
      </c>
      <c r="D38" s="94">
        <v>0.0</v>
      </c>
      <c r="E38" s="95" t="str">
        <f t="shared" ref="E38:E40" si="5">IFERROR((D38-C38)/C38,"-")</f>
        <v>-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ht="18.0" customHeight="1">
      <c r="A39" s="144"/>
      <c r="B39" s="162"/>
      <c r="C39" s="93">
        <v>0.0</v>
      </c>
      <c r="D39" s="94">
        <v>0.0</v>
      </c>
      <c r="E39" s="95" t="str">
        <f t="shared" si="5"/>
        <v>-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ht="18.0" customHeight="1">
      <c r="A40" s="144"/>
      <c r="B40" s="170" t="s">
        <v>97</v>
      </c>
      <c r="C40" s="172">
        <f t="shared" ref="C40:D40" si="6">SUM(C38:C39)</f>
        <v>0</v>
      </c>
      <c r="D40" s="166">
        <f t="shared" si="6"/>
        <v>0</v>
      </c>
      <c r="E40" s="167" t="str">
        <f t="shared" si="5"/>
        <v>-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ht="18.0" customHeight="1">
      <c r="A41" s="144"/>
      <c r="B41" s="168" t="s">
        <v>64</v>
      </c>
      <c r="C41" s="173"/>
      <c r="D41" s="174"/>
      <c r="E41" s="175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ht="18.0" customHeight="1">
      <c r="A42" s="144"/>
      <c r="B42" s="162" t="s">
        <v>98</v>
      </c>
      <c r="C42" s="93">
        <v>0.0</v>
      </c>
      <c r="D42" s="94"/>
      <c r="E42" s="95" t="str">
        <f t="shared" ref="E42:E46" si="7">IFERROR((D42-C42)/C42,"-")</f>
        <v>-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ht="18.0" customHeight="1">
      <c r="A43" s="144"/>
      <c r="B43" s="162" t="s">
        <v>99</v>
      </c>
      <c r="C43" s="93">
        <v>0.0</v>
      </c>
      <c r="D43" s="94">
        <v>0.0</v>
      </c>
      <c r="E43" s="95" t="str">
        <f t="shared" si="7"/>
        <v>-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ht="18.0" customHeight="1">
      <c r="A44" s="144"/>
      <c r="B44" s="176" t="s">
        <v>100</v>
      </c>
      <c r="C44" s="93"/>
      <c r="D44" s="94"/>
      <c r="E44" s="95" t="str">
        <f t="shared" si="7"/>
        <v>-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ht="18.0" customHeight="1">
      <c r="A45" s="144"/>
      <c r="B45" s="170" t="s">
        <v>101</v>
      </c>
      <c r="C45" s="172">
        <f t="shared" ref="C45:D45" si="8">SUM(C42:C44)</f>
        <v>0</v>
      </c>
      <c r="D45" s="166">
        <f t="shared" si="8"/>
        <v>0</v>
      </c>
      <c r="E45" s="167" t="str">
        <f t="shared" si="7"/>
        <v>-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ht="18.75" customHeight="1">
      <c r="A46" s="144"/>
      <c r="B46" s="177" t="s">
        <v>102</v>
      </c>
      <c r="C46" s="178">
        <f t="shared" ref="C46:D46" si="9">C45+C36+C27+C40</f>
        <v>2235191.63</v>
      </c>
      <c r="D46" s="179">
        <f t="shared" si="9"/>
        <v>3607389.01</v>
      </c>
      <c r="E46" s="180">
        <f t="shared" si="7"/>
        <v>0.6139059227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ht="15.0" customHeight="1">
      <c r="A47" s="144"/>
      <c r="B47" s="144"/>
      <c r="C47" s="181">
        <f>2235191.63-C46</f>
        <v>0</v>
      </c>
      <c r="D47" s="182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ht="14.25" customHeight="1">
      <c r="A48" s="144"/>
      <c r="B48" s="144"/>
      <c r="C48" s="144"/>
      <c r="D48" s="182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ht="14.25" customHeight="1">
      <c r="A49" s="144"/>
      <c r="B49" s="144"/>
      <c r="C49" s="144"/>
      <c r="D49" s="182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ht="14.25" customHeight="1">
      <c r="A50" s="144"/>
      <c r="B50" s="144"/>
      <c r="C50" s="144"/>
      <c r="D50" s="182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</row>
    <row r="51" ht="14.25" customHeight="1">
      <c r="A51" s="144"/>
      <c r="B51" s="144"/>
      <c r="C51" s="144"/>
      <c r="D51" s="182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</row>
    <row r="52" ht="14.25" customHeight="1">
      <c r="A52" s="144"/>
      <c r="B52" s="144"/>
      <c r="C52" s="144"/>
      <c r="D52" s="182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</row>
    <row r="53" ht="14.25" customHeight="1">
      <c r="A53" s="144"/>
      <c r="B53" s="144"/>
      <c r="C53" s="144"/>
      <c r="D53" s="182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</row>
    <row r="54" ht="14.25" customHeight="1">
      <c r="A54" s="144"/>
      <c r="B54" s="144"/>
      <c r="C54" s="144"/>
      <c r="D54" s="182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</row>
    <row r="55" ht="14.25" customHeight="1">
      <c r="A55" s="144"/>
      <c r="B55" s="144"/>
      <c r="C55" s="144"/>
      <c r="D55" s="182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</row>
    <row r="56" ht="14.25" customHeight="1">
      <c r="A56" s="144"/>
      <c r="B56" s="144"/>
      <c r="C56" s="144"/>
      <c r="D56" s="182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</row>
    <row r="57" ht="14.25" customHeight="1">
      <c r="A57" s="144"/>
      <c r="B57" s="144"/>
      <c r="C57" s="144"/>
      <c r="D57" s="182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</row>
    <row r="58" ht="14.25" customHeight="1">
      <c r="A58" s="144"/>
      <c r="B58" s="144"/>
      <c r="C58" s="144"/>
      <c r="D58" s="182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</row>
    <row r="59" ht="14.25" customHeight="1">
      <c r="A59" s="144"/>
      <c r="B59" s="144"/>
      <c r="C59" s="144"/>
      <c r="D59" s="182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</row>
    <row r="60" ht="14.25" customHeight="1">
      <c r="A60" s="144"/>
      <c r="B60" s="144"/>
      <c r="C60" s="144"/>
      <c r="D60" s="182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</row>
    <row r="61" ht="14.25" customHeight="1">
      <c r="A61" s="144"/>
      <c r="B61" s="144"/>
      <c r="C61" s="144"/>
      <c r="D61" s="182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</row>
    <row r="62" ht="14.25" customHeight="1">
      <c r="A62" s="144"/>
      <c r="B62" s="144"/>
      <c r="C62" s="144"/>
      <c r="D62" s="182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ht="14.25" customHeight="1">
      <c r="A63" s="144"/>
      <c r="B63" s="144"/>
      <c r="C63" s="144"/>
      <c r="D63" s="182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ht="14.25" customHeight="1">
      <c r="A64" s="144"/>
      <c r="B64" s="144"/>
      <c r="C64" s="144"/>
      <c r="D64" s="182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</row>
    <row r="65" ht="14.25" customHeight="1">
      <c r="A65" s="144"/>
      <c r="B65" s="144"/>
      <c r="C65" s="144"/>
      <c r="D65" s="182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</row>
    <row r="66" ht="14.25" customHeight="1">
      <c r="A66" s="144"/>
      <c r="B66" s="144"/>
      <c r="C66" s="144"/>
      <c r="D66" s="182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</row>
    <row r="67" ht="14.25" customHeight="1">
      <c r="A67" s="144"/>
      <c r="B67" s="144"/>
      <c r="C67" s="144"/>
      <c r="D67" s="182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</row>
    <row r="68" ht="14.25" customHeight="1">
      <c r="A68" s="144"/>
      <c r="B68" s="144"/>
      <c r="C68" s="144"/>
      <c r="D68" s="182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</row>
    <row r="69" ht="14.25" customHeight="1">
      <c r="A69" s="144"/>
      <c r="B69" s="144"/>
      <c r="C69" s="144"/>
      <c r="D69" s="182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</row>
    <row r="70" ht="14.25" customHeight="1">
      <c r="A70" s="144"/>
      <c r="B70" s="144"/>
      <c r="C70" s="144"/>
      <c r="D70" s="182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</row>
    <row r="71" ht="14.25" customHeight="1">
      <c r="A71" s="144"/>
      <c r="B71" s="144"/>
      <c r="C71" s="144"/>
      <c r="D71" s="182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</row>
    <row r="72" ht="14.25" customHeight="1">
      <c r="A72" s="144"/>
      <c r="B72" s="144"/>
      <c r="C72" s="144"/>
      <c r="D72" s="182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</row>
    <row r="73" ht="14.25" customHeight="1">
      <c r="A73" s="144"/>
      <c r="B73" s="144"/>
      <c r="C73" s="144"/>
      <c r="D73" s="182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  <row r="74" ht="14.25" customHeight="1">
      <c r="A74" s="144"/>
      <c r="B74" s="144"/>
      <c r="C74" s="144"/>
      <c r="D74" s="182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</row>
    <row r="75" ht="14.25" customHeight="1">
      <c r="A75" s="144"/>
      <c r="B75" s="144"/>
      <c r="C75" s="144"/>
      <c r="D75" s="182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</row>
    <row r="76" ht="14.25" customHeight="1">
      <c r="A76" s="144"/>
      <c r="B76" s="144"/>
      <c r="C76" s="144"/>
      <c r="D76" s="182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</row>
    <row r="77" ht="14.25" customHeight="1">
      <c r="A77" s="144"/>
      <c r="B77" s="144"/>
      <c r="C77" s="144"/>
      <c r="D77" s="182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</row>
    <row r="78" ht="14.25" customHeight="1">
      <c r="A78" s="144"/>
      <c r="B78" s="144"/>
      <c r="C78" s="144"/>
      <c r="D78" s="182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</row>
    <row r="79" ht="14.25" customHeight="1">
      <c r="A79" s="144"/>
      <c r="B79" s="144"/>
      <c r="C79" s="144"/>
      <c r="D79" s="182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</row>
    <row r="80" ht="14.25" customHeight="1">
      <c r="A80" s="144"/>
      <c r="B80" s="144"/>
      <c r="C80" s="144"/>
      <c r="D80" s="182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</row>
    <row r="81" ht="14.25" customHeight="1">
      <c r="A81" s="144"/>
      <c r="B81" s="144"/>
      <c r="C81" s="144"/>
      <c r="D81" s="182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</row>
    <row r="82" ht="14.25" customHeight="1">
      <c r="A82" s="144"/>
      <c r="B82" s="144"/>
      <c r="C82" s="144"/>
      <c r="D82" s="182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</row>
    <row r="83" ht="14.25" customHeight="1">
      <c r="A83" s="144"/>
      <c r="B83" s="144"/>
      <c r="C83" s="144"/>
      <c r="D83" s="182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</row>
    <row r="84" ht="14.25" customHeight="1">
      <c r="A84" s="144"/>
      <c r="B84" s="144"/>
      <c r="C84" s="144"/>
      <c r="D84" s="182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</row>
    <row r="85" ht="14.25" customHeight="1">
      <c r="A85" s="144"/>
      <c r="B85" s="144"/>
      <c r="C85" s="144"/>
      <c r="D85" s="182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</row>
    <row r="86" ht="14.25" customHeight="1">
      <c r="A86" s="144"/>
      <c r="B86" s="144"/>
      <c r="C86" s="144"/>
      <c r="D86" s="182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</row>
    <row r="87" ht="14.25" customHeight="1">
      <c r="A87" s="144"/>
      <c r="B87" s="144"/>
      <c r="C87" s="144"/>
      <c r="D87" s="182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</row>
    <row r="88" ht="14.25" customHeight="1">
      <c r="A88" s="144"/>
      <c r="B88" s="144"/>
      <c r="C88" s="144"/>
      <c r="D88" s="182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</row>
    <row r="89" ht="14.25" customHeight="1">
      <c r="A89" s="144"/>
      <c r="B89" s="144"/>
      <c r="C89" s="144"/>
      <c r="D89" s="182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</row>
    <row r="90" ht="14.25" customHeight="1">
      <c r="A90" s="144"/>
      <c r="B90" s="144"/>
      <c r="C90" s="144"/>
      <c r="D90" s="182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</row>
    <row r="91" ht="14.25" customHeight="1">
      <c r="A91" s="144"/>
      <c r="B91" s="144"/>
      <c r="C91" s="144"/>
      <c r="D91" s="182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</row>
    <row r="92" ht="14.25" customHeight="1">
      <c r="A92" s="144"/>
      <c r="B92" s="144"/>
      <c r="C92" s="144"/>
      <c r="D92" s="182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</row>
    <row r="93" ht="14.25" customHeight="1">
      <c r="A93" s="144"/>
      <c r="B93" s="144"/>
      <c r="C93" s="144"/>
      <c r="D93" s="182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</row>
    <row r="94" ht="14.25" customHeight="1">
      <c r="A94" s="144"/>
      <c r="B94" s="144"/>
      <c r="C94" s="144"/>
      <c r="D94" s="182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</row>
    <row r="95" ht="14.25" customHeight="1">
      <c r="A95" s="144"/>
      <c r="B95" s="144"/>
      <c r="C95" s="144"/>
      <c r="D95" s="182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</row>
    <row r="96" ht="14.25" customHeight="1">
      <c r="A96" s="144"/>
      <c r="B96" s="144"/>
      <c r="C96" s="144"/>
      <c r="D96" s="182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</row>
    <row r="97" ht="14.25" customHeight="1">
      <c r="A97" s="144"/>
      <c r="B97" s="144"/>
      <c r="C97" s="144"/>
      <c r="D97" s="182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</row>
    <row r="98" ht="14.25" customHeight="1">
      <c r="A98" s="144"/>
      <c r="B98" s="144"/>
      <c r="C98" s="144"/>
      <c r="D98" s="182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</row>
    <row r="99" ht="14.25" customHeight="1">
      <c r="A99" s="144"/>
      <c r="B99" s="144"/>
      <c r="C99" s="144"/>
      <c r="D99" s="182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</row>
    <row r="100" ht="14.25" customHeight="1">
      <c r="A100" s="144"/>
      <c r="B100" s="144"/>
      <c r="C100" s="144"/>
      <c r="D100" s="182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</row>
    <row r="101" ht="14.25" customHeight="1">
      <c r="A101" s="144"/>
      <c r="B101" s="144"/>
      <c r="C101" s="144"/>
      <c r="D101" s="182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</row>
    <row r="102" ht="14.25" customHeight="1">
      <c r="A102" s="144"/>
      <c r="B102" s="144"/>
      <c r="C102" s="144"/>
      <c r="D102" s="182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</row>
    <row r="103" ht="14.25" customHeight="1">
      <c r="A103" s="144"/>
      <c r="B103" s="144"/>
      <c r="C103" s="144"/>
      <c r="D103" s="182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</row>
    <row r="104" ht="14.25" customHeight="1">
      <c r="A104" s="144"/>
      <c r="B104" s="144"/>
      <c r="C104" s="144"/>
      <c r="D104" s="182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</row>
    <row r="105" ht="14.25" customHeight="1">
      <c r="A105" s="144"/>
      <c r="B105" s="144"/>
      <c r="C105" s="144"/>
      <c r="D105" s="182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</row>
    <row r="106" ht="14.25" customHeight="1">
      <c r="A106" s="144"/>
      <c r="B106" s="144"/>
      <c r="C106" s="144"/>
      <c r="D106" s="182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</row>
    <row r="107" ht="14.25" customHeight="1">
      <c r="A107" s="144"/>
      <c r="B107" s="144"/>
      <c r="C107" s="144"/>
      <c r="D107" s="182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</row>
    <row r="108" ht="14.25" customHeight="1">
      <c r="A108" s="144"/>
      <c r="B108" s="144"/>
      <c r="C108" s="144"/>
      <c r="D108" s="182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</row>
    <row r="109" ht="14.25" customHeight="1">
      <c r="A109" s="144"/>
      <c r="B109" s="144"/>
      <c r="C109" s="144"/>
      <c r="D109" s="182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</row>
    <row r="110" ht="14.25" customHeight="1">
      <c r="A110" s="144"/>
      <c r="B110" s="144"/>
      <c r="C110" s="144"/>
      <c r="D110" s="182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</row>
    <row r="111" ht="14.25" customHeight="1">
      <c r="A111" s="144"/>
      <c r="B111" s="144"/>
      <c r="C111" s="144"/>
      <c r="D111" s="182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</row>
    <row r="112" ht="14.25" customHeight="1">
      <c r="A112" s="144"/>
      <c r="B112" s="144"/>
      <c r="C112" s="144"/>
      <c r="D112" s="182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</row>
    <row r="113" ht="14.25" customHeight="1">
      <c r="A113" s="144"/>
      <c r="B113" s="144"/>
      <c r="C113" s="144"/>
      <c r="D113" s="182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</row>
    <row r="114" ht="14.25" customHeight="1">
      <c r="A114" s="144"/>
      <c r="B114" s="144"/>
      <c r="C114" s="144"/>
      <c r="D114" s="182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</row>
    <row r="115" ht="14.25" customHeight="1">
      <c r="A115" s="144"/>
      <c r="B115" s="144"/>
      <c r="C115" s="144"/>
      <c r="D115" s="182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</row>
    <row r="116" ht="14.25" customHeight="1">
      <c r="A116" s="144"/>
      <c r="B116" s="144"/>
      <c r="C116" s="144"/>
      <c r="D116" s="182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ht="14.25" customHeight="1">
      <c r="A117" s="144"/>
      <c r="B117" s="144"/>
      <c r="C117" s="144"/>
      <c r="D117" s="182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</row>
    <row r="118" ht="14.25" customHeight="1">
      <c r="A118" s="144"/>
      <c r="B118" s="144"/>
      <c r="C118" s="144"/>
      <c r="D118" s="182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</row>
    <row r="119" ht="14.25" customHeight="1">
      <c r="A119" s="144"/>
      <c r="B119" s="144"/>
      <c r="C119" s="144"/>
      <c r="D119" s="182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</row>
    <row r="120" ht="14.25" customHeight="1">
      <c r="A120" s="144"/>
      <c r="B120" s="144"/>
      <c r="C120" s="144"/>
      <c r="D120" s="182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</row>
    <row r="121" ht="14.25" customHeight="1">
      <c r="A121" s="144"/>
      <c r="B121" s="144"/>
      <c r="C121" s="144"/>
      <c r="D121" s="182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ht="14.25" customHeight="1">
      <c r="A122" s="144"/>
      <c r="B122" s="144"/>
      <c r="C122" s="144"/>
      <c r="D122" s="182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</row>
    <row r="123" ht="14.25" customHeight="1">
      <c r="A123" s="144"/>
      <c r="B123" s="144"/>
      <c r="C123" s="144"/>
      <c r="D123" s="182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</row>
    <row r="124" ht="14.25" customHeight="1">
      <c r="A124" s="144"/>
      <c r="B124" s="144"/>
      <c r="C124" s="144"/>
      <c r="D124" s="182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</row>
    <row r="125" ht="14.25" customHeight="1">
      <c r="A125" s="144"/>
      <c r="B125" s="144"/>
      <c r="C125" s="144"/>
      <c r="D125" s="182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</row>
    <row r="126" ht="14.25" customHeight="1">
      <c r="A126" s="144"/>
      <c r="B126" s="144"/>
      <c r="C126" s="144"/>
      <c r="D126" s="182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</row>
    <row r="127" ht="14.25" customHeight="1">
      <c r="A127" s="144"/>
      <c r="B127" s="144"/>
      <c r="C127" s="144"/>
      <c r="D127" s="182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</row>
    <row r="128" ht="14.25" customHeight="1">
      <c r="A128" s="144"/>
      <c r="B128" s="144"/>
      <c r="C128" s="144"/>
      <c r="D128" s="182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</row>
    <row r="129" ht="14.25" customHeight="1">
      <c r="A129" s="144"/>
      <c r="B129" s="144"/>
      <c r="C129" s="144"/>
      <c r="D129" s="182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</row>
    <row r="130" ht="14.25" customHeight="1">
      <c r="A130" s="144"/>
      <c r="B130" s="144"/>
      <c r="C130" s="144"/>
      <c r="D130" s="182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</row>
    <row r="131" ht="14.25" customHeight="1">
      <c r="A131" s="144"/>
      <c r="B131" s="144"/>
      <c r="C131" s="144"/>
      <c r="D131" s="182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</row>
    <row r="132" ht="14.25" customHeight="1">
      <c r="A132" s="144"/>
      <c r="B132" s="144"/>
      <c r="C132" s="144"/>
      <c r="D132" s="182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</row>
    <row r="133" ht="14.25" customHeight="1">
      <c r="A133" s="144"/>
      <c r="B133" s="144"/>
      <c r="C133" s="144"/>
      <c r="D133" s="182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</row>
    <row r="134" ht="14.25" customHeight="1">
      <c r="A134" s="144"/>
      <c r="B134" s="144"/>
      <c r="C134" s="144"/>
      <c r="D134" s="182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</row>
    <row r="135" ht="14.25" customHeight="1">
      <c r="A135" s="144"/>
      <c r="B135" s="144"/>
      <c r="C135" s="144"/>
      <c r="D135" s="182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</row>
    <row r="136" ht="14.25" customHeight="1">
      <c r="A136" s="144"/>
      <c r="B136" s="144"/>
      <c r="C136" s="144"/>
      <c r="D136" s="182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</row>
    <row r="137" ht="14.25" customHeight="1">
      <c r="A137" s="144"/>
      <c r="B137" s="144"/>
      <c r="C137" s="144"/>
      <c r="D137" s="182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</row>
    <row r="138" ht="14.25" customHeight="1">
      <c r="A138" s="144"/>
      <c r="B138" s="144"/>
      <c r="C138" s="144"/>
      <c r="D138" s="182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</row>
    <row r="139" ht="14.25" customHeight="1">
      <c r="A139" s="144"/>
      <c r="B139" s="144"/>
      <c r="C139" s="144"/>
      <c r="D139" s="182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</row>
    <row r="140" ht="14.25" customHeight="1">
      <c r="A140" s="144"/>
      <c r="B140" s="144"/>
      <c r="C140" s="144"/>
      <c r="D140" s="182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</row>
    <row r="141" ht="14.25" customHeight="1">
      <c r="A141" s="144"/>
      <c r="B141" s="144"/>
      <c r="C141" s="144"/>
      <c r="D141" s="182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</row>
    <row r="142" ht="14.25" customHeight="1">
      <c r="A142" s="144"/>
      <c r="B142" s="144"/>
      <c r="C142" s="144"/>
      <c r="D142" s="182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</row>
    <row r="143" ht="14.25" customHeight="1">
      <c r="A143" s="144"/>
      <c r="B143" s="144"/>
      <c r="C143" s="144"/>
      <c r="D143" s="182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</row>
    <row r="144" ht="14.25" customHeight="1">
      <c r="A144" s="144"/>
      <c r="B144" s="144"/>
      <c r="C144" s="144"/>
      <c r="D144" s="182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</row>
    <row r="145" ht="14.25" customHeight="1">
      <c r="A145" s="144"/>
      <c r="B145" s="144"/>
      <c r="C145" s="144"/>
      <c r="D145" s="182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</row>
    <row r="146" ht="14.25" customHeight="1">
      <c r="A146" s="144"/>
      <c r="B146" s="144"/>
      <c r="C146" s="144"/>
      <c r="D146" s="182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</row>
    <row r="147" ht="14.25" customHeight="1">
      <c r="A147" s="144"/>
      <c r="B147" s="144"/>
      <c r="C147" s="144"/>
      <c r="D147" s="182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</row>
    <row r="148" ht="14.25" customHeight="1">
      <c r="A148" s="144"/>
      <c r="B148" s="144"/>
      <c r="C148" s="144"/>
      <c r="D148" s="182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</row>
    <row r="149" ht="14.25" customHeight="1">
      <c r="A149" s="144"/>
      <c r="B149" s="144"/>
      <c r="C149" s="144"/>
      <c r="D149" s="182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</row>
    <row r="150" ht="14.25" customHeight="1">
      <c r="A150" s="144"/>
      <c r="B150" s="144"/>
      <c r="C150" s="144"/>
      <c r="D150" s="182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</row>
    <row r="151" ht="14.25" customHeight="1">
      <c r="A151" s="144"/>
      <c r="B151" s="144"/>
      <c r="C151" s="144"/>
      <c r="D151" s="182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</row>
    <row r="152" ht="14.25" customHeight="1">
      <c r="A152" s="144"/>
      <c r="B152" s="144"/>
      <c r="C152" s="144"/>
      <c r="D152" s="182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</row>
    <row r="153" ht="14.25" customHeight="1">
      <c r="A153" s="144"/>
      <c r="B153" s="144"/>
      <c r="C153" s="144"/>
      <c r="D153" s="182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</row>
    <row r="154" ht="14.25" customHeight="1">
      <c r="A154" s="144"/>
      <c r="B154" s="144"/>
      <c r="C154" s="144"/>
      <c r="D154" s="182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</row>
    <row r="155" ht="14.25" customHeight="1">
      <c r="A155" s="144"/>
      <c r="B155" s="144"/>
      <c r="C155" s="144"/>
      <c r="D155" s="182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</row>
    <row r="156" ht="14.25" customHeight="1">
      <c r="A156" s="144"/>
      <c r="B156" s="144"/>
      <c r="C156" s="144"/>
      <c r="D156" s="182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</row>
    <row r="157" ht="14.25" customHeight="1">
      <c r="A157" s="144"/>
      <c r="B157" s="144"/>
      <c r="C157" s="144"/>
      <c r="D157" s="182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</row>
    <row r="158" ht="14.25" customHeight="1">
      <c r="A158" s="144"/>
      <c r="B158" s="144"/>
      <c r="C158" s="144"/>
      <c r="D158" s="182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</row>
    <row r="159" ht="14.25" customHeight="1">
      <c r="A159" s="144"/>
      <c r="B159" s="144"/>
      <c r="C159" s="144"/>
      <c r="D159" s="182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</row>
    <row r="160" ht="14.25" customHeight="1">
      <c r="A160" s="144"/>
      <c r="B160" s="144"/>
      <c r="C160" s="144"/>
      <c r="D160" s="182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</row>
    <row r="161" ht="14.25" customHeight="1">
      <c r="A161" s="144"/>
      <c r="B161" s="144"/>
      <c r="C161" s="144"/>
      <c r="D161" s="182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</row>
    <row r="162" ht="14.25" customHeight="1">
      <c r="A162" s="144"/>
      <c r="B162" s="144"/>
      <c r="C162" s="144"/>
      <c r="D162" s="182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</row>
    <row r="163" ht="14.25" customHeight="1">
      <c r="A163" s="144"/>
      <c r="B163" s="144"/>
      <c r="C163" s="144"/>
      <c r="D163" s="182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</row>
    <row r="164" ht="14.25" customHeight="1">
      <c r="A164" s="144"/>
      <c r="B164" s="144"/>
      <c r="C164" s="144"/>
      <c r="D164" s="182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</row>
    <row r="165" ht="14.25" customHeight="1">
      <c r="A165" s="144"/>
      <c r="B165" s="144"/>
      <c r="C165" s="144"/>
      <c r="D165" s="182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</row>
    <row r="166" ht="14.25" customHeight="1">
      <c r="A166" s="144"/>
      <c r="B166" s="144"/>
      <c r="C166" s="144"/>
      <c r="D166" s="182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</row>
    <row r="167" ht="14.25" customHeight="1">
      <c r="A167" s="144"/>
      <c r="B167" s="144"/>
      <c r="C167" s="144"/>
      <c r="D167" s="182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</row>
    <row r="168" ht="14.25" customHeight="1">
      <c r="A168" s="144"/>
      <c r="B168" s="144"/>
      <c r="C168" s="144"/>
      <c r="D168" s="182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</row>
    <row r="169" ht="14.25" customHeight="1">
      <c r="A169" s="144"/>
      <c r="B169" s="144"/>
      <c r="C169" s="144"/>
      <c r="D169" s="182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</row>
    <row r="170" ht="14.25" customHeight="1">
      <c r="A170" s="144"/>
      <c r="B170" s="144"/>
      <c r="C170" s="144"/>
      <c r="D170" s="182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</row>
    <row r="171" ht="14.25" customHeight="1">
      <c r="A171" s="144"/>
      <c r="B171" s="144"/>
      <c r="C171" s="144"/>
      <c r="D171" s="182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</row>
    <row r="172" ht="14.25" customHeight="1">
      <c r="A172" s="144"/>
      <c r="B172" s="144"/>
      <c r="C172" s="144"/>
      <c r="D172" s="182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</row>
    <row r="173" ht="14.25" customHeight="1">
      <c r="A173" s="144"/>
      <c r="B173" s="144"/>
      <c r="C173" s="144"/>
      <c r="D173" s="182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</row>
    <row r="174" ht="14.25" customHeight="1">
      <c r="A174" s="144"/>
      <c r="B174" s="144"/>
      <c r="C174" s="144"/>
      <c r="D174" s="182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</row>
    <row r="175" ht="14.25" customHeight="1">
      <c r="A175" s="144"/>
      <c r="B175" s="144"/>
      <c r="C175" s="144"/>
      <c r="D175" s="182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</row>
    <row r="176" ht="14.25" customHeight="1">
      <c r="A176" s="144"/>
      <c r="B176" s="144"/>
      <c r="C176" s="144"/>
      <c r="D176" s="182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</row>
    <row r="177" ht="14.25" customHeight="1">
      <c r="A177" s="144"/>
      <c r="B177" s="144"/>
      <c r="C177" s="144"/>
      <c r="D177" s="182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</row>
    <row r="178" ht="14.25" customHeight="1">
      <c r="A178" s="144"/>
      <c r="B178" s="144"/>
      <c r="C178" s="144"/>
      <c r="D178" s="182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</row>
    <row r="179" ht="14.25" customHeight="1">
      <c r="A179" s="144"/>
      <c r="B179" s="144"/>
      <c r="C179" s="144"/>
      <c r="D179" s="182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</row>
    <row r="180" ht="14.25" customHeight="1">
      <c r="A180" s="144"/>
      <c r="B180" s="144"/>
      <c r="C180" s="144"/>
      <c r="D180" s="182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</row>
    <row r="181" ht="14.25" customHeight="1">
      <c r="A181" s="144"/>
      <c r="B181" s="144"/>
      <c r="C181" s="144"/>
      <c r="D181" s="182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</row>
    <row r="182" ht="14.25" customHeight="1">
      <c r="A182" s="144"/>
      <c r="B182" s="144"/>
      <c r="C182" s="144"/>
      <c r="D182" s="182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</row>
    <row r="183" ht="14.25" customHeight="1">
      <c r="A183" s="144"/>
      <c r="B183" s="144"/>
      <c r="C183" s="144"/>
      <c r="D183" s="182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</row>
    <row r="184" ht="14.25" customHeight="1">
      <c r="A184" s="144"/>
      <c r="B184" s="144"/>
      <c r="C184" s="144"/>
      <c r="D184" s="182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</row>
    <row r="185" ht="14.25" customHeight="1">
      <c r="A185" s="144"/>
      <c r="B185" s="144"/>
      <c r="C185" s="144"/>
      <c r="D185" s="182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</row>
    <row r="186" ht="14.25" customHeight="1">
      <c r="A186" s="144"/>
      <c r="B186" s="144"/>
      <c r="C186" s="144"/>
      <c r="D186" s="182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</row>
    <row r="187" ht="14.25" customHeight="1">
      <c r="A187" s="144"/>
      <c r="B187" s="144"/>
      <c r="C187" s="144"/>
      <c r="D187" s="182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</row>
    <row r="188" ht="14.25" customHeight="1">
      <c r="A188" s="144"/>
      <c r="B188" s="144"/>
      <c r="C188" s="144"/>
      <c r="D188" s="182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</row>
    <row r="189" ht="14.25" customHeight="1">
      <c r="A189" s="144"/>
      <c r="B189" s="144"/>
      <c r="C189" s="144"/>
      <c r="D189" s="182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</row>
    <row r="190" ht="14.25" customHeight="1">
      <c r="A190" s="144"/>
      <c r="B190" s="144"/>
      <c r="C190" s="144"/>
      <c r="D190" s="182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</row>
    <row r="191" ht="14.25" customHeight="1">
      <c r="A191" s="144"/>
      <c r="B191" s="144"/>
      <c r="C191" s="144"/>
      <c r="D191" s="182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</row>
    <row r="192" ht="14.25" customHeight="1">
      <c r="A192" s="144"/>
      <c r="B192" s="144"/>
      <c r="C192" s="144"/>
      <c r="D192" s="182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</row>
    <row r="193" ht="14.25" customHeight="1">
      <c r="A193" s="144"/>
      <c r="B193" s="144"/>
      <c r="C193" s="144"/>
      <c r="D193" s="182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</row>
    <row r="194" ht="14.25" customHeight="1">
      <c r="A194" s="144"/>
      <c r="B194" s="144"/>
      <c r="C194" s="144"/>
      <c r="D194" s="182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</row>
    <row r="195" ht="14.25" customHeight="1">
      <c r="A195" s="144"/>
      <c r="B195" s="144"/>
      <c r="C195" s="144"/>
      <c r="D195" s="182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</row>
    <row r="196" ht="14.25" customHeight="1">
      <c r="A196" s="144"/>
      <c r="B196" s="144"/>
      <c r="C196" s="144"/>
      <c r="D196" s="182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</row>
    <row r="197" ht="14.25" customHeight="1">
      <c r="A197" s="144"/>
      <c r="B197" s="144"/>
      <c r="C197" s="144"/>
      <c r="D197" s="182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</row>
    <row r="198" ht="14.25" customHeight="1">
      <c r="A198" s="144"/>
      <c r="B198" s="144"/>
      <c r="C198" s="144"/>
      <c r="D198" s="182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</row>
    <row r="199" ht="14.25" customHeight="1">
      <c r="A199" s="144"/>
      <c r="B199" s="144"/>
      <c r="C199" s="144"/>
      <c r="D199" s="182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</row>
    <row r="200" ht="14.25" customHeight="1">
      <c r="A200" s="144"/>
      <c r="B200" s="144"/>
      <c r="C200" s="144"/>
      <c r="D200" s="182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</row>
    <row r="201" ht="14.25" customHeight="1">
      <c r="A201" s="144"/>
      <c r="B201" s="144"/>
      <c r="C201" s="144"/>
      <c r="D201" s="182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</row>
    <row r="202" ht="14.25" customHeight="1">
      <c r="A202" s="144"/>
      <c r="B202" s="144"/>
      <c r="C202" s="144"/>
      <c r="D202" s="182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</row>
    <row r="203" ht="14.25" customHeight="1">
      <c r="A203" s="144"/>
      <c r="B203" s="144"/>
      <c r="C203" s="144"/>
      <c r="D203" s="182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</row>
    <row r="204" ht="14.25" customHeight="1">
      <c r="A204" s="144"/>
      <c r="B204" s="144"/>
      <c r="C204" s="144"/>
      <c r="D204" s="182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</row>
    <row r="205" ht="14.25" customHeight="1">
      <c r="A205" s="144"/>
      <c r="B205" s="144"/>
      <c r="C205" s="144"/>
      <c r="D205" s="182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</row>
    <row r="206" ht="14.25" customHeight="1">
      <c r="A206" s="144"/>
      <c r="B206" s="144"/>
      <c r="C206" s="144"/>
      <c r="D206" s="182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</row>
    <row r="207" ht="14.25" customHeight="1">
      <c r="A207" s="144"/>
      <c r="B207" s="144"/>
      <c r="C207" s="144"/>
      <c r="D207" s="182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</row>
    <row r="208" ht="14.25" customHeight="1">
      <c r="A208" s="144"/>
      <c r="B208" s="144"/>
      <c r="C208" s="144"/>
      <c r="D208" s="182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</row>
    <row r="209" ht="14.25" customHeight="1">
      <c r="A209" s="144"/>
      <c r="B209" s="144"/>
      <c r="C209" s="144"/>
      <c r="D209" s="182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</row>
    <row r="210" ht="14.25" customHeight="1">
      <c r="A210" s="144"/>
      <c r="B210" s="144"/>
      <c r="C210" s="144"/>
      <c r="D210" s="182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</row>
    <row r="211" ht="14.25" customHeight="1">
      <c r="A211" s="144"/>
      <c r="B211" s="144"/>
      <c r="C211" s="144"/>
      <c r="D211" s="182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</row>
    <row r="212" ht="14.25" customHeight="1">
      <c r="A212" s="144"/>
      <c r="B212" s="144"/>
      <c r="C212" s="144"/>
      <c r="D212" s="182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</row>
    <row r="213" ht="14.25" customHeight="1">
      <c r="A213" s="144"/>
      <c r="B213" s="144"/>
      <c r="C213" s="144"/>
      <c r="D213" s="182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</row>
    <row r="214" ht="14.25" customHeight="1">
      <c r="A214" s="144"/>
      <c r="B214" s="144"/>
      <c r="C214" s="144"/>
      <c r="D214" s="182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</row>
    <row r="215" ht="14.25" customHeight="1">
      <c r="A215" s="144"/>
      <c r="B215" s="144"/>
      <c r="C215" s="144"/>
      <c r="D215" s="182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</row>
    <row r="216" ht="14.25" customHeight="1">
      <c r="A216" s="144"/>
      <c r="B216" s="144"/>
      <c r="C216" s="144"/>
      <c r="D216" s="182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</row>
    <row r="217" ht="14.25" customHeight="1">
      <c r="A217" s="144"/>
      <c r="B217" s="144"/>
      <c r="C217" s="144"/>
      <c r="D217" s="182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</row>
    <row r="218" ht="14.25" customHeight="1">
      <c r="A218" s="144"/>
      <c r="B218" s="144"/>
      <c r="C218" s="144"/>
      <c r="D218" s="182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</row>
    <row r="219" ht="14.25" customHeight="1">
      <c r="A219" s="144"/>
      <c r="B219" s="144"/>
      <c r="C219" s="144"/>
      <c r="D219" s="182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</row>
    <row r="220" ht="14.25" customHeight="1">
      <c r="A220" s="144"/>
      <c r="B220" s="144"/>
      <c r="C220" s="144"/>
      <c r="D220" s="182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</row>
    <row r="221" ht="14.25" customHeight="1">
      <c r="A221" s="144"/>
      <c r="B221" s="144"/>
      <c r="C221" s="144"/>
      <c r="D221" s="182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</row>
    <row r="222" ht="14.25" customHeight="1">
      <c r="A222" s="144"/>
      <c r="B222" s="144"/>
      <c r="C222" s="144"/>
      <c r="D222" s="182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</row>
    <row r="223" ht="14.25" customHeight="1">
      <c r="A223" s="144"/>
      <c r="B223" s="144"/>
      <c r="C223" s="144"/>
      <c r="D223" s="182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</row>
    <row r="224" ht="14.25" customHeight="1">
      <c r="A224" s="144"/>
      <c r="B224" s="144"/>
      <c r="C224" s="144"/>
      <c r="D224" s="182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</row>
    <row r="225" ht="14.25" customHeight="1">
      <c r="A225" s="144"/>
      <c r="B225" s="144"/>
      <c r="C225" s="144"/>
      <c r="D225" s="182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</row>
    <row r="226" ht="14.25" customHeight="1">
      <c r="A226" s="144"/>
      <c r="B226" s="144"/>
      <c r="C226" s="144"/>
      <c r="D226" s="182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</row>
    <row r="227" ht="14.25" customHeight="1">
      <c r="A227" s="144"/>
      <c r="B227" s="144"/>
      <c r="C227" s="144"/>
      <c r="D227" s="182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</row>
    <row r="228" ht="14.25" customHeight="1">
      <c r="A228" s="144"/>
      <c r="B228" s="144"/>
      <c r="C228" s="144"/>
      <c r="D228" s="182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</row>
    <row r="229" ht="14.25" customHeight="1">
      <c r="A229" s="144"/>
      <c r="B229" s="144"/>
      <c r="C229" s="144"/>
      <c r="D229" s="182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</row>
    <row r="230" ht="14.25" customHeight="1">
      <c r="A230" s="144"/>
      <c r="B230" s="144"/>
      <c r="C230" s="144"/>
      <c r="D230" s="182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</row>
    <row r="231" ht="14.25" customHeight="1">
      <c r="A231" s="144"/>
      <c r="B231" s="144"/>
      <c r="C231" s="144"/>
      <c r="D231" s="182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</row>
    <row r="232" ht="14.25" customHeight="1">
      <c r="A232" s="144"/>
      <c r="B232" s="144"/>
      <c r="C232" s="144"/>
      <c r="D232" s="182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</row>
    <row r="233" ht="14.25" customHeight="1">
      <c r="A233" s="144"/>
      <c r="B233" s="144"/>
      <c r="C233" s="144"/>
      <c r="D233" s="182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</row>
    <row r="234" ht="14.25" customHeight="1">
      <c r="A234" s="144"/>
      <c r="B234" s="144"/>
      <c r="C234" s="144"/>
      <c r="D234" s="182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</row>
    <row r="235" ht="14.25" customHeight="1">
      <c r="A235" s="144"/>
      <c r="B235" s="144"/>
      <c r="C235" s="144"/>
      <c r="D235" s="182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</row>
    <row r="236" ht="14.25" customHeight="1">
      <c r="A236" s="144"/>
      <c r="B236" s="144"/>
      <c r="C236" s="144"/>
      <c r="D236" s="182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</row>
    <row r="237" ht="14.25" customHeight="1">
      <c r="A237" s="144"/>
      <c r="B237" s="144"/>
      <c r="C237" s="144"/>
      <c r="D237" s="182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</row>
    <row r="238" ht="14.25" customHeight="1">
      <c r="A238" s="144"/>
      <c r="B238" s="144"/>
      <c r="C238" s="144"/>
      <c r="D238" s="182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</row>
    <row r="239" ht="14.25" customHeight="1">
      <c r="A239" s="144"/>
      <c r="B239" s="144"/>
      <c r="C239" s="144"/>
      <c r="D239" s="182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</row>
    <row r="240" ht="14.25" customHeight="1">
      <c r="A240" s="144"/>
      <c r="B240" s="144"/>
      <c r="C240" s="144"/>
      <c r="D240" s="182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</row>
    <row r="241" ht="14.25" customHeight="1">
      <c r="A241" s="144"/>
      <c r="B241" s="144"/>
      <c r="C241" s="144"/>
      <c r="D241" s="182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</row>
    <row r="242" ht="14.25" customHeight="1">
      <c r="A242" s="144"/>
      <c r="B242" s="144"/>
      <c r="C242" s="144"/>
      <c r="D242" s="182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ht="14.25" customHeight="1">
      <c r="A243" s="144"/>
      <c r="B243" s="144"/>
      <c r="C243" s="144"/>
      <c r="D243" s="182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</row>
    <row r="244" ht="14.25" customHeight="1">
      <c r="A244" s="144"/>
      <c r="B244" s="144"/>
      <c r="C244" s="144"/>
      <c r="D244" s="182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</row>
    <row r="245" ht="14.25" customHeight="1">
      <c r="A245" s="144"/>
      <c r="B245" s="144"/>
      <c r="C245" s="144"/>
      <c r="D245" s="182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</row>
    <row r="246" ht="14.25" customHeight="1">
      <c r="A246" s="144"/>
      <c r="B246" s="144"/>
      <c r="C246" s="144"/>
      <c r="D246" s="182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</row>
    <row r="247" ht="14.25" customHeight="1">
      <c r="A247" s="144"/>
      <c r="B247" s="144"/>
      <c r="C247" s="144"/>
      <c r="D247" s="182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</row>
    <row r="248" ht="14.25" customHeight="1">
      <c r="A248" s="144"/>
      <c r="B248" s="144"/>
      <c r="C248" s="144"/>
      <c r="D248" s="182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</row>
    <row r="249" ht="14.25" customHeight="1">
      <c r="A249" s="144"/>
      <c r="B249" s="144"/>
      <c r="C249" s="144"/>
      <c r="D249" s="182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</row>
    <row r="250" ht="14.25" customHeight="1">
      <c r="A250" s="144"/>
      <c r="B250" s="144"/>
      <c r="C250" s="144"/>
      <c r="D250" s="182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</row>
    <row r="251" ht="14.25" customHeight="1">
      <c r="A251" s="144"/>
      <c r="B251" s="144"/>
      <c r="C251" s="144"/>
      <c r="D251" s="182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</row>
    <row r="252" ht="14.25" customHeight="1">
      <c r="A252" s="144"/>
      <c r="B252" s="144"/>
      <c r="C252" s="144"/>
      <c r="D252" s="182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</row>
    <row r="253" ht="14.25" customHeight="1">
      <c r="A253" s="144"/>
      <c r="B253" s="144"/>
      <c r="C253" s="144"/>
      <c r="D253" s="182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</row>
    <row r="254" ht="14.25" customHeight="1">
      <c r="A254" s="144"/>
      <c r="B254" s="144"/>
      <c r="C254" s="144"/>
      <c r="D254" s="182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</row>
    <row r="255" ht="14.25" customHeight="1">
      <c r="A255" s="144"/>
      <c r="B255" s="144"/>
      <c r="C255" s="144"/>
      <c r="D255" s="182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</row>
    <row r="256" ht="14.25" customHeight="1">
      <c r="A256" s="144"/>
      <c r="B256" s="144"/>
      <c r="C256" s="144"/>
      <c r="D256" s="182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</row>
    <row r="257" ht="14.25" customHeight="1">
      <c r="A257" s="144"/>
      <c r="B257" s="144"/>
      <c r="C257" s="144"/>
      <c r="D257" s="182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</row>
    <row r="258" ht="14.25" customHeight="1">
      <c r="A258" s="144"/>
      <c r="B258" s="144"/>
      <c r="C258" s="144"/>
      <c r="D258" s="182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</row>
    <row r="259" ht="14.25" customHeight="1">
      <c r="A259" s="144"/>
      <c r="B259" s="144"/>
      <c r="C259" s="144"/>
      <c r="D259" s="182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</row>
    <row r="260" ht="14.25" customHeight="1">
      <c r="A260" s="144"/>
      <c r="B260" s="144"/>
      <c r="C260" s="144"/>
      <c r="D260" s="182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</row>
    <row r="261" ht="14.25" customHeight="1">
      <c r="A261" s="144"/>
      <c r="B261" s="144"/>
      <c r="C261" s="144"/>
      <c r="D261" s="182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</row>
    <row r="262" ht="14.25" customHeight="1">
      <c r="A262" s="144"/>
      <c r="B262" s="144"/>
      <c r="C262" s="144"/>
      <c r="D262" s="182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</row>
    <row r="263" ht="14.25" customHeight="1">
      <c r="A263" s="144"/>
      <c r="B263" s="144"/>
      <c r="C263" s="144"/>
      <c r="D263" s="182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</row>
    <row r="264" ht="14.25" customHeight="1">
      <c r="A264" s="144"/>
      <c r="B264" s="144"/>
      <c r="C264" s="144"/>
      <c r="D264" s="182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</row>
    <row r="265" ht="14.25" customHeight="1">
      <c r="A265" s="144"/>
      <c r="B265" s="144"/>
      <c r="C265" s="144"/>
      <c r="D265" s="182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</row>
    <row r="266" ht="14.25" customHeight="1">
      <c r="A266" s="144"/>
      <c r="B266" s="144"/>
      <c r="C266" s="144"/>
      <c r="D266" s="182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</row>
    <row r="267" ht="14.25" customHeight="1">
      <c r="A267" s="144"/>
      <c r="B267" s="144"/>
      <c r="C267" s="144"/>
      <c r="D267" s="182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</row>
    <row r="268" ht="14.25" customHeight="1">
      <c r="A268" s="144"/>
      <c r="B268" s="144"/>
      <c r="C268" s="144"/>
      <c r="D268" s="182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</row>
    <row r="269" ht="14.25" customHeight="1">
      <c r="A269" s="144"/>
      <c r="B269" s="144"/>
      <c r="C269" s="144"/>
      <c r="D269" s="182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</row>
    <row r="270" ht="14.25" customHeight="1">
      <c r="A270" s="144"/>
      <c r="B270" s="144"/>
      <c r="C270" s="144"/>
      <c r="D270" s="182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</row>
    <row r="271" ht="14.25" customHeight="1">
      <c r="A271" s="144"/>
      <c r="B271" s="144"/>
      <c r="C271" s="144"/>
      <c r="D271" s="182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</row>
    <row r="272" ht="14.25" customHeight="1">
      <c r="A272" s="144"/>
      <c r="B272" s="144"/>
      <c r="C272" s="144"/>
      <c r="D272" s="182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</row>
    <row r="273" ht="14.25" customHeight="1">
      <c r="A273" s="144"/>
      <c r="B273" s="144"/>
      <c r="C273" s="144"/>
      <c r="D273" s="182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</row>
    <row r="274" ht="14.25" customHeight="1">
      <c r="A274" s="144"/>
      <c r="B274" s="144"/>
      <c r="C274" s="144"/>
      <c r="D274" s="182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</row>
    <row r="275" ht="14.25" customHeight="1">
      <c r="A275" s="144"/>
      <c r="B275" s="144"/>
      <c r="C275" s="144"/>
      <c r="D275" s="182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</row>
    <row r="276" ht="14.25" customHeight="1">
      <c r="A276" s="144"/>
      <c r="B276" s="144"/>
      <c r="C276" s="144"/>
      <c r="D276" s="182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</row>
    <row r="277" ht="14.25" customHeight="1">
      <c r="A277" s="144"/>
      <c r="B277" s="144"/>
      <c r="C277" s="144"/>
      <c r="D277" s="182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</row>
    <row r="278" ht="14.25" customHeight="1">
      <c r="A278" s="144"/>
      <c r="B278" s="144"/>
      <c r="C278" s="144"/>
      <c r="D278" s="182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</row>
    <row r="279" ht="14.25" customHeight="1">
      <c r="A279" s="144"/>
      <c r="B279" s="144"/>
      <c r="C279" s="144"/>
      <c r="D279" s="182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</row>
    <row r="280" ht="14.25" customHeight="1">
      <c r="A280" s="144"/>
      <c r="B280" s="144"/>
      <c r="C280" s="144"/>
      <c r="D280" s="182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</row>
    <row r="281" ht="14.25" customHeight="1">
      <c r="A281" s="144"/>
      <c r="B281" s="144"/>
      <c r="C281" s="144"/>
      <c r="D281" s="182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</row>
    <row r="282" ht="14.25" customHeight="1">
      <c r="A282" s="144"/>
      <c r="B282" s="144"/>
      <c r="C282" s="144"/>
      <c r="D282" s="182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</row>
    <row r="283" ht="14.25" customHeight="1">
      <c r="A283" s="144"/>
      <c r="B283" s="144"/>
      <c r="C283" s="144"/>
      <c r="D283" s="182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</row>
    <row r="284" ht="14.25" customHeight="1">
      <c r="A284" s="144"/>
      <c r="B284" s="144"/>
      <c r="C284" s="144"/>
      <c r="D284" s="182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</row>
    <row r="285" ht="14.25" customHeight="1">
      <c r="A285" s="144"/>
      <c r="B285" s="144"/>
      <c r="C285" s="144"/>
      <c r="D285" s="182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</row>
    <row r="286" ht="14.25" customHeight="1">
      <c r="A286" s="144"/>
      <c r="B286" s="144"/>
      <c r="C286" s="144"/>
      <c r="D286" s="182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</row>
    <row r="287" ht="14.25" customHeight="1">
      <c r="A287" s="144"/>
      <c r="B287" s="144"/>
      <c r="C287" s="144"/>
      <c r="D287" s="182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</row>
    <row r="288" ht="14.25" customHeight="1">
      <c r="A288" s="144"/>
      <c r="B288" s="144"/>
      <c r="C288" s="144"/>
      <c r="D288" s="182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</row>
    <row r="289" ht="14.25" customHeight="1">
      <c r="A289" s="144"/>
      <c r="B289" s="144"/>
      <c r="C289" s="144"/>
      <c r="D289" s="182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</row>
    <row r="290" ht="14.25" customHeight="1">
      <c r="A290" s="144"/>
      <c r="B290" s="144"/>
      <c r="C290" s="144"/>
      <c r="D290" s="182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</row>
    <row r="291" ht="14.25" customHeight="1">
      <c r="A291" s="144"/>
      <c r="B291" s="144"/>
      <c r="C291" s="144"/>
      <c r="D291" s="182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</row>
    <row r="292" ht="14.25" customHeight="1">
      <c r="A292" s="144"/>
      <c r="B292" s="144"/>
      <c r="C292" s="144"/>
      <c r="D292" s="182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</row>
    <row r="293" ht="14.25" customHeight="1">
      <c r="A293" s="144"/>
      <c r="B293" s="144"/>
      <c r="C293" s="144"/>
      <c r="D293" s="182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</row>
    <row r="294" ht="14.25" customHeight="1">
      <c r="A294" s="144"/>
      <c r="B294" s="144"/>
      <c r="C294" s="144"/>
      <c r="D294" s="182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</row>
    <row r="295" ht="14.25" customHeight="1">
      <c r="A295" s="144"/>
      <c r="B295" s="144"/>
      <c r="C295" s="144"/>
      <c r="D295" s="182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</row>
    <row r="296" ht="14.25" customHeight="1">
      <c r="A296" s="144"/>
      <c r="B296" s="144"/>
      <c r="C296" s="144"/>
      <c r="D296" s="182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</row>
    <row r="297" ht="14.25" customHeight="1">
      <c r="A297" s="144"/>
      <c r="B297" s="144"/>
      <c r="C297" s="144"/>
      <c r="D297" s="182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</row>
    <row r="298" ht="14.25" customHeight="1">
      <c r="A298" s="144"/>
      <c r="B298" s="144"/>
      <c r="C298" s="144"/>
      <c r="D298" s="182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</row>
    <row r="299" ht="14.25" customHeight="1">
      <c r="A299" s="144"/>
      <c r="B299" s="144"/>
      <c r="C299" s="144"/>
      <c r="D299" s="182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</row>
    <row r="300" ht="14.25" customHeight="1">
      <c r="A300" s="144"/>
      <c r="B300" s="144"/>
      <c r="C300" s="144"/>
      <c r="D300" s="182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</row>
    <row r="301" ht="14.25" customHeight="1">
      <c r="A301" s="144"/>
      <c r="B301" s="144"/>
      <c r="C301" s="144"/>
      <c r="D301" s="182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</row>
    <row r="302" ht="14.25" customHeight="1">
      <c r="A302" s="144"/>
      <c r="B302" s="144"/>
      <c r="C302" s="144"/>
      <c r="D302" s="182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</row>
    <row r="303" ht="14.25" customHeight="1">
      <c r="A303" s="144"/>
      <c r="B303" s="144"/>
      <c r="C303" s="144"/>
      <c r="D303" s="182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</row>
    <row r="304" ht="14.25" customHeight="1">
      <c r="A304" s="144"/>
      <c r="B304" s="144"/>
      <c r="C304" s="144"/>
      <c r="D304" s="182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</row>
    <row r="305" ht="14.25" customHeight="1">
      <c r="A305" s="144"/>
      <c r="B305" s="144"/>
      <c r="C305" s="144"/>
      <c r="D305" s="182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</row>
    <row r="306" ht="14.25" customHeight="1">
      <c r="A306" s="144"/>
      <c r="B306" s="144"/>
      <c r="C306" s="144"/>
      <c r="D306" s="182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</row>
    <row r="307" ht="14.25" customHeight="1">
      <c r="A307" s="144"/>
      <c r="B307" s="144"/>
      <c r="C307" s="144"/>
      <c r="D307" s="182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</row>
    <row r="308" ht="14.25" customHeight="1">
      <c r="A308" s="144"/>
      <c r="B308" s="144"/>
      <c r="C308" s="144"/>
      <c r="D308" s="182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</row>
    <row r="309" ht="14.25" customHeight="1">
      <c r="A309" s="144"/>
      <c r="B309" s="144"/>
      <c r="C309" s="144"/>
      <c r="D309" s="182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</row>
    <row r="310" ht="14.25" customHeight="1">
      <c r="A310" s="144"/>
      <c r="B310" s="144"/>
      <c r="C310" s="144"/>
      <c r="D310" s="182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</row>
    <row r="311" ht="14.25" customHeight="1">
      <c r="A311" s="144"/>
      <c r="B311" s="144"/>
      <c r="C311" s="144"/>
      <c r="D311" s="182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</row>
    <row r="312" ht="14.25" customHeight="1">
      <c r="A312" s="144"/>
      <c r="B312" s="144"/>
      <c r="C312" s="144"/>
      <c r="D312" s="182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</row>
    <row r="313" ht="14.25" customHeight="1">
      <c r="A313" s="144"/>
      <c r="B313" s="144"/>
      <c r="C313" s="144"/>
      <c r="D313" s="182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</row>
    <row r="314" ht="14.25" customHeight="1">
      <c r="A314" s="144"/>
      <c r="B314" s="144"/>
      <c r="C314" s="144"/>
      <c r="D314" s="182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</row>
    <row r="315" ht="14.25" customHeight="1">
      <c r="A315" s="144"/>
      <c r="B315" s="144"/>
      <c r="C315" s="144"/>
      <c r="D315" s="182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</row>
    <row r="316" ht="14.25" customHeight="1">
      <c r="A316" s="144"/>
      <c r="B316" s="144"/>
      <c r="C316" s="144"/>
      <c r="D316" s="182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</row>
    <row r="317" ht="14.25" customHeight="1">
      <c r="A317" s="144"/>
      <c r="B317" s="144"/>
      <c r="C317" s="144"/>
      <c r="D317" s="182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</row>
    <row r="318" ht="14.25" customHeight="1">
      <c r="A318" s="144"/>
      <c r="B318" s="144"/>
      <c r="C318" s="144"/>
      <c r="D318" s="182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</row>
    <row r="319" ht="14.25" customHeight="1">
      <c r="A319" s="144"/>
      <c r="B319" s="144"/>
      <c r="C319" s="144"/>
      <c r="D319" s="182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</row>
    <row r="320" ht="14.25" customHeight="1">
      <c r="A320" s="144"/>
      <c r="B320" s="144"/>
      <c r="C320" s="144"/>
      <c r="D320" s="182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</row>
    <row r="321" ht="14.25" customHeight="1">
      <c r="A321" s="144"/>
      <c r="B321" s="144"/>
      <c r="C321" s="144"/>
      <c r="D321" s="182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</row>
    <row r="322" ht="14.25" customHeight="1">
      <c r="A322" s="144"/>
      <c r="B322" s="144"/>
      <c r="C322" s="144"/>
      <c r="D322" s="182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</row>
    <row r="323" ht="14.25" customHeight="1">
      <c r="A323" s="144"/>
      <c r="B323" s="144"/>
      <c r="C323" s="144"/>
      <c r="D323" s="182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</row>
    <row r="324" ht="14.25" customHeight="1">
      <c r="A324" s="144"/>
      <c r="B324" s="144"/>
      <c r="C324" s="144"/>
      <c r="D324" s="182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</row>
    <row r="325" ht="14.25" customHeight="1">
      <c r="A325" s="144"/>
      <c r="B325" s="144"/>
      <c r="C325" s="144"/>
      <c r="D325" s="182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</row>
    <row r="326" ht="14.25" customHeight="1">
      <c r="A326" s="144"/>
      <c r="B326" s="144"/>
      <c r="C326" s="144"/>
      <c r="D326" s="182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</row>
    <row r="327" ht="14.25" customHeight="1">
      <c r="A327" s="144"/>
      <c r="B327" s="144"/>
      <c r="C327" s="144"/>
      <c r="D327" s="182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</row>
    <row r="328" ht="14.25" customHeight="1">
      <c r="A328" s="144"/>
      <c r="B328" s="144"/>
      <c r="C328" s="144"/>
      <c r="D328" s="182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</row>
    <row r="329" ht="14.25" customHeight="1">
      <c r="A329" s="144"/>
      <c r="B329" s="144"/>
      <c r="C329" s="144"/>
      <c r="D329" s="182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</row>
    <row r="330" ht="14.25" customHeight="1">
      <c r="A330" s="144"/>
      <c r="B330" s="144"/>
      <c r="C330" s="144"/>
      <c r="D330" s="182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</row>
    <row r="331" ht="14.25" customHeight="1">
      <c r="A331" s="144"/>
      <c r="B331" s="144"/>
      <c r="C331" s="144"/>
      <c r="D331" s="182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</row>
    <row r="332" ht="14.25" customHeight="1">
      <c r="A332" s="144"/>
      <c r="B332" s="144"/>
      <c r="C332" s="144"/>
      <c r="D332" s="182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</row>
    <row r="333" ht="14.25" customHeight="1">
      <c r="A333" s="144"/>
      <c r="B333" s="144"/>
      <c r="C333" s="144"/>
      <c r="D333" s="182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</row>
    <row r="334" ht="14.25" customHeight="1">
      <c r="A334" s="144"/>
      <c r="B334" s="144"/>
      <c r="C334" s="144"/>
      <c r="D334" s="182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</row>
    <row r="335" ht="14.25" customHeight="1">
      <c r="A335" s="144"/>
      <c r="B335" s="144"/>
      <c r="C335" s="144"/>
      <c r="D335" s="182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</row>
    <row r="336" ht="14.25" customHeight="1">
      <c r="A336" s="144"/>
      <c r="B336" s="144"/>
      <c r="C336" s="144"/>
      <c r="D336" s="182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</row>
    <row r="337" ht="14.25" customHeight="1">
      <c r="A337" s="144"/>
      <c r="B337" s="144"/>
      <c r="C337" s="144"/>
      <c r="D337" s="182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</row>
    <row r="338" ht="14.25" customHeight="1">
      <c r="A338" s="144"/>
      <c r="B338" s="144"/>
      <c r="C338" s="144"/>
      <c r="D338" s="182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</row>
    <row r="339" ht="14.25" customHeight="1">
      <c r="A339" s="144"/>
      <c r="B339" s="144"/>
      <c r="C339" s="144"/>
      <c r="D339" s="182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</row>
    <row r="340" ht="14.25" customHeight="1">
      <c r="A340" s="144"/>
      <c r="B340" s="144"/>
      <c r="C340" s="144"/>
      <c r="D340" s="182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</row>
    <row r="341" ht="14.25" customHeight="1">
      <c r="A341" s="144"/>
      <c r="B341" s="144"/>
      <c r="C341" s="144"/>
      <c r="D341" s="182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</row>
    <row r="342" ht="14.25" customHeight="1">
      <c r="A342" s="144"/>
      <c r="B342" s="144"/>
      <c r="C342" s="144"/>
      <c r="D342" s="182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</row>
    <row r="343" ht="14.25" customHeight="1">
      <c r="A343" s="144"/>
      <c r="B343" s="144"/>
      <c r="C343" s="144"/>
      <c r="D343" s="182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</row>
    <row r="344" ht="14.25" customHeight="1">
      <c r="A344" s="144"/>
      <c r="B344" s="144"/>
      <c r="C344" s="144"/>
      <c r="D344" s="182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</row>
    <row r="345" ht="14.25" customHeight="1">
      <c r="A345" s="144"/>
      <c r="B345" s="144"/>
      <c r="C345" s="144"/>
      <c r="D345" s="182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</row>
    <row r="346" ht="14.25" customHeight="1">
      <c r="A346" s="144"/>
      <c r="B346" s="144"/>
      <c r="C346" s="144"/>
      <c r="D346" s="182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</row>
    <row r="347" ht="14.25" customHeight="1">
      <c r="A347" s="144"/>
      <c r="B347" s="144"/>
      <c r="C347" s="144"/>
      <c r="D347" s="182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</row>
    <row r="348" ht="14.25" customHeight="1">
      <c r="A348" s="144"/>
      <c r="B348" s="144"/>
      <c r="C348" s="144"/>
      <c r="D348" s="182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</row>
    <row r="349" ht="14.25" customHeight="1">
      <c r="A349" s="144"/>
      <c r="B349" s="144"/>
      <c r="C349" s="144"/>
      <c r="D349" s="182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</row>
    <row r="350" ht="14.25" customHeight="1">
      <c r="A350" s="144"/>
      <c r="B350" s="144"/>
      <c r="C350" s="144"/>
      <c r="D350" s="182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</row>
    <row r="351" ht="14.25" customHeight="1">
      <c r="A351" s="144"/>
      <c r="B351" s="144"/>
      <c r="C351" s="144"/>
      <c r="D351" s="182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</row>
    <row r="352" ht="14.25" customHeight="1">
      <c r="A352" s="144"/>
      <c r="B352" s="144"/>
      <c r="C352" s="144"/>
      <c r="D352" s="182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</row>
    <row r="353" ht="14.25" customHeight="1">
      <c r="A353" s="144"/>
      <c r="B353" s="144"/>
      <c r="C353" s="144"/>
      <c r="D353" s="182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</row>
    <row r="354" ht="14.25" customHeight="1">
      <c r="A354" s="144"/>
      <c r="B354" s="144"/>
      <c r="C354" s="144"/>
      <c r="D354" s="182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</row>
    <row r="355" ht="14.25" customHeight="1">
      <c r="A355" s="144"/>
      <c r="B355" s="144"/>
      <c r="C355" s="144"/>
      <c r="D355" s="182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</row>
    <row r="356" ht="14.25" customHeight="1">
      <c r="A356" s="144"/>
      <c r="B356" s="144"/>
      <c r="C356" s="144"/>
      <c r="D356" s="182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</row>
    <row r="357" ht="14.25" customHeight="1">
      <c r="A357" s="144"/>
      <c r="B357" s="144"/>
      <c r="C357" s="144"/>
      <c r="D357" s="182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</row>
    <row r="358" ht="14.25" customHeight="1">
      <c r="A358" s="144"/>
      <c r="B358" s="144"/>
      <c r="C358" s="144"/>
      <c r="D358" s="182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</row>
    <row r="359" ht="14.25" customHeight="1">
      <c r="A359" s="144"/>
      <c r="B359" s="144"/>
      <c r="C359" s="144"/>
      <c r="D359" s="182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</row>
    <row r="360" ht="14.25" customHeight="1">
      <c r="A360" s="144"/>
      <c r="B360" s="144"/>
      <c r="C360" s="144"/>
      <c r="D360" s="182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</row>
    <row r="361" ht="14.25" customHeight="1">
      <c r="A361" s="144"/>
      <c r="B361" s="144"/>
      <c r="C361" s="144"/>
      <c r="D361" s="182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</row>
    <row r="362" ht="14.25" customHeight="1">
      <c r="A362" s="144"/>
      <c r="B362" s="144"/>
      <c r="C362" s="144"/>
      <c r="D362" s="182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</row>
    <row r="363" ht="14.25" customHeight="1">
      <c r="A363" s="144"/>
      <c r="B363" s="144"/>
      <c r="C363" s="144"/>
      <c r="D363" s="182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</row>
    <row r="364" ht="14.25" customHeight="1">
      <c r="A364" s="144"/>
      <c r="B364" s="144"/>
      <c r="C364" s="144"/>
      <c r="D364" s="182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</row>
    <row r="365" ht="14.25" customHeight="1">
      <c r="A365" s="144"/>
      <c r="B365" s="144"/>
      <c r="C365" s="144"/>
      <c r="D365" s="182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</row>
    <row r="366" ht="14.25" customHeight="1">
      <c r="A366" s="144"/>
      <c r="B366" s="144"/>
      <c r="C366" s="144"/>
      <c r="D366" s="182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</row>
    <row r="367" ht="14.25" customHeight="1">
      <c r="A367" s="144"/>
      <c r="B367" s="144"/>
      <c r="C367" s="144"/>
      <c r="D367" s="182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</row>
    <row r="368" ht="14.25" customHeight="1">
      <c r="A368" s="144"/>
      <c r="B368" s="144"/>
      <c r="C368" s="144"/>
      <c r="D368" s="182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</row>
    <row r="369" ht="14.25" customHeight="1">
      <c r="A369" s="144"/>
      <c r="B369" s="144"/>
      <c r="C369" s="144"/>
      <c r="D369" s="182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</row>
    <row r="370" ht="14.25" customHeight="1">
      <c r="A370" s="144"/>
      <c r="B370" s="144"/>
      <c r="C370" s="144"/>
      <c r="D370" s="182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</row>
    <row r="371" ht="14.25" customHeight="1">
      <c r="A371" s="144"/>
      <c r="B371" s="144"/>
      <c r="C371" s="144"/>
      <c r="D371" s="182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</row>
    <row r="372" ht="14.25" customHeight="1">
      <c r="A372" s="144"/>
      <c r="B372" s="144"/>
      <c r="C372" s="144"/>
      <c r="D372" s="182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</row>
    <row r="373" ht="14.25" customHeight="1">
      <c r="A373" s="144"/>
      <c r="B373" s="144"/>
      <c r="C373" s="144"/>
      <c r="D373" s="182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</row>
    <row r="374" ht="14.25" customHeight="1">
      <c r="A374" s="144"/>
      <c r="B374" s="144"/>
      <c r="C374" s="144"/>
      <c r="D374" s="182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</row>
    <row r="375" ht="14.25" customHeight="1">
      <c r="A375" s="144"/>
      <c r="B375" s="144"/>
      <c r="C375" s="144"/>
      <c r="D375" s="182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</row>
    <row r="376" ht="14.25" customHeight="1">
      <c r="A376" s="144"/>
      <c r="B376" s="144"/>
      <c r="C376" s="144"/>
      <c r="D376" s="182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</row>
    <row r="377" ht="14.25" customHeight="1">
      <c r="A377" s="144"/>
      <c r="B377" s="144"/>
      <c r="C377" s="144"/>
      <c r="D377" s="182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</row>
    <row r="378" ht="14.25" customHeight="1">
      <c r="A378" s="144"/>
      <c r="B378" s="144"/>
      <c r="C378" s="144"/>
      <c r="D378" s="182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</row>
    <row r="379" ht="14.25" customHeight="1">
      <c r="A379" s="144"/>
      <c r="B379" s="144"/>
      <c r="C379" s="144"/>
      <c r="D379" s="182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</row>
    <row r="380" ht="14.25" customHeight="1">
      <c r="A380" s="144"/>
      <c r="B380" s="144"/>
      <c r="C380" s="144"/>
      <c r="D380" s="182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</row>
    <row r="381" ht="14.25" customHeight="1">
      <c r="A381" s="144"/>
      <c r="B381" s="144"/>
      <c r="C381" s="144"/>
      <c r="D381" s="182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</row>
    <row r="382" ht="14.25" customHeight="1">
      <c r="A382" s="144"/>
      <c r="B382" s="144"/>
      <c r="C382" s="144"/>
      <c r="D382" s="182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</row>
    <row r="383" ht="14.25" customHeight="1">
      <c r="A383" s="144"/>
      <c r="B383" s="144"/>
      <c r="C383" s="144"/>
      <c r="D383" s="182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</row>
    <row r="384" ht="14.25" customHeight="1">
      <c r="A384" s="144"/>
      <c r="B384" s="144"/>
      <c r="C384" s="144"/>
      <c r="D384" s="182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</row>
    <row r="385" ht="14.25" customHeight="1">
      <c r="A385" s="144"/>
      <c r="B385" s="144"/>
      <c r="C385" s="144"/>
      <c r="D385" s="182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</row>
    <row r="386" ht="14.25" customHeight="1">
      <c r="A386" s="144"/>
      <c r="B386" s="144"/>
      <c r="C386" s="144"/>
      <c r="D386" s="182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</row>
    <row r="387" ht="14.25" customHeight="1">
      <c r="A387" s="144"/>
      <c r="B387" s="144"/>
      <c r="C387" s="144"/>
      <c r="D387" s="182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</row>
    <row r="388" ht="14.25" customHeight="1">
      <c r="A388" s="144"/>
      <c r="B388" s="144"/>
      <c r="C388" s="144"/>
      <c r="D388" s="182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</row>
    <row r="389" ht="14.25" customHeight="1">
      <c r="A389" s="144"/>
      <c r="B389" s="144"/>
      <c r="C389" s="144"/>
      <c r="D389" s="182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</row>
    <row r="390" ht="14.25" customHeight="1">
      <c r="A390" s="144"/>
      <c r="B390" s="144"/>
      <c r="C390" s="144"/>
      <c r="D390" s="182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</row>
    <row r="391" ht="14.25" customHeight="1">
      <c r="A391" s="144"/>
      <c r="B391" s="144"/>
      <c r="C391" s="144"/>
      <c r="D391" s="182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</row>
    <row r="392" ht="14.25" customHeight="1">
      <c r="A392" s="144"/>
      <c r="B392" s="144"/>
      <c r="C392" s="144"/>
      <c r="D392" s="182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</row>
    <row r="393" ht="14.25" customHeight="1">
      <c r="A393" s="144"/>
      <c r="B393" s="144"/>
      <c r="C393" s="144"/>
      <c r="D393" s="182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</row>
    <row r="394" ht="14.25" customHeight="1">
      <c r="A394" s="144"/>
      <c r="B394" s="144"/>
      <c r="C394" s="144"/>
      <c r="D394" s="182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</row>
    <row r="395" ht="14.25" customHeight="1">
      <c r="A395" s="144"/>
      <c r="B395" s="144"/>
      <c r="C395" s="144"/>
      <c r="D395" s="182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</row>
    <row r="396" ht="14.25" customHeight="1">
      <c r="A396" s="144"/>
      <c r="B396" s="144"/>
      <c r="C396" s="144"/>
      <c r="D396" s="182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</row>
    <row r="397" ht="14.25" customHeight="1">
      <c r="A397" s="144"/>
      <c r="B397" s="144"/>
      <c r="C397" s="144"/>
      <c r="D397" s="182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</row>
    <row r="398" ht="14.25" customHeight="1">
      <c r="A398" s="144"/>
      <c r="B398" s="144"/>
      <c r="C398" s="144"/>
      <c r="D398" s="182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</row>
    <row r="399" ht="14.25" customHeight="1">
      <c r="A399" s="144"/>
      <c r="B399" s="144"/>
      <c r="C399" s="144"/>
      <c r="D399" s="182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</row>
    <row r="400" ht="14.25" customHeight="1">
      <c r="A400" s="144"/>
      <c r="B400" s="144"/>
      <c r="C400" s="144"/>
      <c r="D400" s="182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</row>
    <row r="401" ht="14.25" customHeight="1">
      <c r="A401" s="144"/>
      <c r="B401" s="144"/>
      <c r="C401" s="144"/>
      <c r="D401" s="182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</row>
    <row r="402" ht="14.25" customHeight="1">
      <c r="A402" s="144"/>
      <c r="B402" s="144"/>
      <c r="C402" s="144"/>
      <c r="D402" s="182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</row>
    <row r="403" ht="14.25" customHeight="1">
      <c r="A403" s="144"/>
      <c r="B403" s="144"/>
      <c r="C403" s="144"/>
      <c r="D403" s="182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</row>
    <row r="404" ht="14.25" customHeight="1">
      <c r="A404" s="144"/>
      <c r="B404" s="144"/>
      <c r="C404" s="144"/>
      <c r="D404" s="182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</row>
    <row r="405" ht="14.25" customHeight="1">
      <c r="A405" s="144"/>
      <c r="B405" s="144"/>
      <c r="C405" s="144"/>
      <c r="D405" s="182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</row>
    <row r="406" ht="14.25" customHeight="1">
      <c r="A406" s="144"/>
      <c r="B406" s="144"/>
      <c r="C406" s="144"/>
      <c r="D406" s="182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</row>
    <row r="407" ht="14.25" customHeight="1">
      <c r="A407" s="144"/>
      <c r="B407" s="144"/>
      <c r="C407" s="144"/>
      <c r="D407" s="182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</row>
    <row r="408" ht="14.25" customHeight="1">
      <c r="A408" s="144"/>
      <c r="B408" s="144"/>
      <c r="C408" s="144"/>
      <c r="D408" s="182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</row>
    <row r="409" ht="14.25" customHeight="1">
      <c r="A409" s="144"/>
      <c r="B409" s="144"/>
      <c r="C409" s="144"/>
      <c r="D409" s="182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</row>
    <row r="410" ht="14.25" customHeight="1">
      <c r="A410" s="144"/>
      <c r="B410" s="144"/>
      <c r="C410" s="144"/>
      <c r="D410" s="182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</row>
    <row r="411" ht="14.25" customHeight="1">
      <c r="A411" s="144"/>
      <c r="B411" s="144"/>
      <c r="C411" s="144"/>
      <c r="D411" s="182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</row>
    <row r="412" ht="14.25" customHeight="1">
      <c r="A412" s="144"/>
      <c r="B412" s="144"/>
      <c r="C412" s="144"/>
      <c r="D412" s="182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</row>
    <row r="413" ht="14.25" customHeight="1">
      <c r="A413" s="144"/>
      <c r="B413" s="144"/>
      <c r="C413" s="144"/>
      <c r="D413" s="182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</row>
    <row r="414" ht="14.25" customHeight="1">
      <c r="A414" s="144"/>
      <c r="B414" s="144"/>
      <c r="C414" s="144"/>
      <c r="D414" s="182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</row>
    <row r="415" ht="14.25" customHeight="1">
      <c r="A415" s="144"/>
      <c r="B415" s="144"/>
      <c r="C415" s="144"/>
      <c r="D415" s="182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</row>
    <row r="416" ht="14.25" customHeight="1">
      <c r="A416" s="144"/>
      <c r="B416" s="144"/>
      <c r="C416" s="144"/>
      <c r="D416" s="182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</row>
    <row r="417" ht="14.25" customHeight="1">
      <c r="A417" s="144"/>
      <c r="B417" s="144"/>
      <c r="C417" s="144"/>
      <c r="D417" s="182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</row>
    <row r="418" ht="14.25" customHeight="1">
      <c r="A418" s="144"/>
      <c r="B418" s="144"/>
      <c r="C418" s="144"/>
      <c r="D418" s="182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</row>
    <row r="419" ht="14.25" customHeight="1">
      <c r="A419" s="144"/>
      <c r="B419" s="144"/>
      <c r="C419" s="144"/>
      <c r="D419" s="182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</row>
    <row r="420" ht="14.25" customHeight="1">
      <c r="A420" s="144"/>
      <c r="B420" s="144"/>
      <c r="C420" s="144"/>
      <c r="D420" s="182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</row>
    <row r="421" ht="14.25" customHeight="1">
      <c r="A421" s="144"/>
      <c r="B421" s="144"/>
      <c r="C421" s="144"/>
      <c r="D421" s="182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</row>
    <row r="422" ht="14.25" customHeight="1">
      <c r="A422" s="144"/>
      <c r="B422" s="144"/>
      <c r="C422" s="144"/>
      <c r="D422" s="182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</row>
    <row r="423" ht="14.25" customHeight="1">
      <c r="A423" s="144"/>
      <c r="B423" s="144"/>
      <c r="C423" s="144"/>
      <c r="D423" s="182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</row>
    <row r="424" ht="14.25" customHeight="1">
      <c r="A424" s="144"/>
      <c r="B424" s="144"/>
      <c r="C424" s="144"/>
      <c r="D424" s="182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</row>
    <row r="425" ht="14.25" customHeight="1">
      <c r="A425" s="144"/>
      <c r="B425" s="144"/>
      <c r="C425" s="144"/>
      <c r="D425" s="182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</row>
    <row r="426" ht="14.25" customHeight="1">
      <c r="A426" s="144"/>
      <c r="B426" s="144"/>
      <c r="C426" s="144"/>
      <c r="D426" s="182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</row>
    <row r="427" ht="14.25" customHeight="1">
      <c r="A427" s="144"/>
      <c r="B427" s="144"/>
      <c r="C427" s="144"/>
      <c r="D427" s="182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</row>
    <row r="428" ht="14.25" customHeight="1">
      <c r="A428" s="144"/>
      <c r="B428" s="144"/>
      <c r="C428" s="144"/>
      <c r="D428" s="182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</row>
    <row r="429" ht="14.25" customHeight="1">
      <c r="A429" s="144"/>
      <c r="B429" s="144"/>
      <c r="C429" s="144"/>
      <c r="D429" s="182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</row>
    <row r="430" ht="14.25" customHeight="1">
      <c r="A430" s="144"/>
      <c r="B430" s="144"/>
      <c r="C430" s="144"/>
      <c r="D430" s="182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</row>
    <row r="431" ht="14.25" customHeight="1">
      <c r="A431" s="144"/>
      <c r="B431" s="144"/>
      <c r="C431" s="144"/>
      <c r="D431" s="182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</row>
    <row r="432" ht="14.25" customHeight="1">
      <c r="A432" s="144"/>
      <c r="B432" s="144"/>
      <c r="C432" s="144"/>
      <c r="D432" s="182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</row>
    <row r="433" ht="14.25" customHeight="1">
      <c r="A433" s="144"/>
      <c r="B433" s="144"/>
      <c r="C433" s="144"/>
      <c r="D433" s="182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</row>
    <row r="434" ht="14.25" customHeight="1">
      <c r="A434" s="144"/>
      <c r="B434" s="144"/>
      <c r="C434" s="144"/>
      <c r="D434" s="182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</row>
    <row r="435" ht="14.25" customHeight="1">
      <c r="A435" s="144"/>
      <c r="B435" s="144"/>
      <c r="C435" s="144"/>
      <c r="D435" s="182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</row>
    <row r="436" ht="14.25" customHeight="1">
      <c r="A436" s="144"/>
      <c r="B436" s="144"/>
      <c r="C436" s="144"/>
      <c r="D436" s="182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</row>
    <row r="437" ht="14.25" customHeight="1">
      <c r="A437" s="144"/>
      <c r="B437" s="144"/>
      <c r="C437" s="144"/>
      <c r="D437" s="182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</row>
    <row r="438" ht="14.25" customHeight="1">
      <c r="A438" s="144"/>
      <c r="B438" s="144"/>
      <c r="C438" s="144"/>
      <c r="D438" s="182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</row>
    <row r="439" ht="14.25" customHeight="1">
      <c r="A439" s="144"/>
      <c r="B439" s="144"/>
      <c r="C439" s="144"/>
      <c r="D439" s="182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</row>
    <row r="440" ht="14.25" customHeight="1">
      <c r="A440" s="144"/>
      <c r="B440" s="144"/>
      <c r="C440" s="144"/>
      <c r="D440" s="182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</row>
    <row r="441" ht="14.25" customHeight="1">
      <c r="A441" s="144"/>
      <c r="B441" s="144"/>
      <c r="C441" s="144"/>
      <c r="D441" s="182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</row>
    <row r="442" ht="14.25" customHeight="1">
      <c r="A442" s="144"/>
      <c r="B442" s="144"/>
      <c r="C442" s="144"/>
      <c r="D442" s="182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</row>
    <row r="443" ht="14.25" customHeight="1">
      <c r="A443" s="144"/>
      <c r="B443" s="144"/>
      <c r="C443" s="144"/>
      <c r="D443" s="182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</row>
    <row r="444" ht="14.25" customHeight="1">
      <c r="A444" s="144"/>
      <c r="B444" s="144"/>
      <c r="C444" s="144"/>
      <c r="D444" s="182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</row>
    <row r="445" ht="14.25" customHeight="1">
      <c r="A445" s="144"/>
      <c r="B445" s="144"/>
      <c r="C445" s="144"/>
      <c r="D445" s="182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</row>
    <row r="446" ht="14.25" customHeight="1">
      <c r="A446" s="144"/>
      <c r="B446" s="144"/>
      <c r="C446" s="144"/>
      <c r="D446" s="182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</row>
    <row r="447" ht="14.25" customHeight="1">
      <c r="A447" s="144"/>
      <c r="B447" s="144"/>
      <c r="C447" s="144"/>
      <c r="D447" s="182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</row>
    <row r="448" ht="14.25" customHeight="1">
      <c r="A448" s="144"/>
      <c r="B448" s="144"/>
      <c r="C448" s="144"/>
      <c r="D448" s="182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</row>
    <row r="449" ht="14.25" customHeight="1">
      <c r="A449" s="144"/>
      <c r="B449" s="144"/>
      <c r="C449" s="144"/>
      <c r="D449" s="182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</row>
    <row r="450" ht="14.25" customHeight="1">
      <c r="A450" s="144"/>
      <c r="B450" s="144"/>
      <c r="C450" s="144"/>
      <c r="D450" s="182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</row>
    <row r="451" ht="14.25" customHeight="1">
      <c r="A451" s="144"/>
      <c r="B451" s="144"/>
      <c r="C451" s="144"/>
      <c r="D451" s="182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</row>
    <row r="452" ht="14.25" customHeight="1">
      <c r="A452" s="144"/>
      <c r="B452" s="144"/>
      <c r="C452" s="144"/>
      <c r="D452" s="182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</row>
    <row r="453" ht="14.25" customHeight="1">
      <c r="A453" s="144"/>
      <c r="B453" s="144"/>
      <c r="C453" s="144"/>
      <c r="D453" s="182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</row>
    <row r="454" ht="14.25" customHeight="1">
      <c r="A454" s="144"/>
      <c r="B454" s="144"/>
      <c r="C454" s="144"/>
      <c r="D454" s="182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</row>
    <row r="455" ht="14.25" customHeight="1">
      <c r="A455" s="144"/>
      <c r="B455" s="144"/>
      <c r="C455" s="144"/>
      <c r="D455" s="182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</row>
    <row r="456" ht="14.25" customHeight="1">
      <c r="A456" s="144"/>
      <c r="B456" s="144"/>
      <c r="C456" s="144"/>
      <c r="D456" s="182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</row>
    <row r="457" ht="14.25" customHeight="1">
      <c r="A457" s="144"/>
      <c r="B457" s="144"/>
      <c r="C457" s="144"/>
      <c r="D457" s="182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</row>
    <row r="458" ht="14.25" customHeight="1">
      <c r="A458" s="144"/>
      <c r="B458" s="144"/>
      <c r="C458" s="144"/>
      <c r="D458" s="182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</row>
    <row r="459" ht="14.25" customHeight="1">
      <c r="A459" s="144"/>
      <c r="B459" s="144"/>
      <c r="C459" s="144"/>
      <c r="D459" s="182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</row>
    <row r="460" ht="14.25" customHeight="1">
      <c r="A460" s="144"/>
      <c r="B460" s="144"/>
      <c r="C460" s="144"/>
      <c r="D460" s="182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</row>
    <row r="461" ht="14.25" customHeight="1">
      <c r="A461" s="144"/>
      <c r="B461" s="144"/>
      <c r="C461" s="144"/>
      <c r="D461" s="182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</row>
    <row r="462" ht="14.25" customHeight="1">
      <c r="A462" s="144"/>
      <c r="B462" s="144"/>
      <c r="C462" s="144"/>
      <c r="D462" s="182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</row>
    <row r="463" ht="14.25" customHeight="1">
      <c r="A463" s="144"/>
      <c r="B463" s="144"/>
      <c r="C463" s="144"/>
      <c r="D463" s="182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</row>
    <row r="464" ht="14.25" customHeight="1">
      <c r="A464" s="144"/>
      <c r="B464" s="144"/>
      <c r="C464" s="144"/>
      <c r="D464" s="182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</row>
    <row r="465" ht="14.25" customHeight="1">
      <c r="A465" s="144"/>
      <c r="B465" s="144"/>
      <c r="C465" s="144"/>
      <c r="D465" s="182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</row>
    <row r="466" ht="14.25" customHeight="1">
      <c r="A466" s="144"/>
      <c r="B466" s="144"/>
      <c r="C466" s="144"/>
      <c r="D466" s="182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</row>
    <row r="467" ht="14.25" customHeight="1">
      <c r="A467" s="144"/>
      <c r="B467" s="144"/>
      <c r="C467" s="144"/>
      <c r="D467" s="182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</row>
    <row r="468" ht="14.25" customHeight="1">
      <c r="A468" s="144"/>
      <c r="B468" s="144"/>
      <c r="C468" s="144"/>
      <c r="D468" s="182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</row>
    <row r="469" ht="14.25" customHeight="1">
      <c r="A469" s="144"/>
      <c r="B469" s="144"/>
      <c r="C469" s="144"/>
      <c r="D469" s="182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</row>
    <row r="470" ht="14.25" customHeight="1">
      <c r="A470" s="144"/>
      <c r="B470" s="144"/>
      <c r="C470" s="144"/>
      <c r="D470" s="182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</row>
    <row r="471" ht="14.25" customHeight="1">
      <c r="A471" s="144"/>
      <c r="B471" s="144"/>
      <c r="C471" s="144"/>
      <c r="D471" s="182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</row>
    <row r="472" ht="14.25" customHeight="1">
      <c r="A472" s="144"/>
      <c r="B472" s="144"/>
      <c r="C472" s="144"/>
      <c r="D472" s="182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</row>
    <row r="473" ht="14.25" customHeight="1">
      <c r="A473" s="144"/>
      <c r="B473" s="144"/>
      <c r="C473" s="144"/>
      <c r="D473" s="182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</row>
    <row r="474" ht="14.25" customHeight="1">
      <c r="A474" s="144"/>
      <c r="B474" s="144"/>
      <c r="C474" s="144"/>
      <c r="D474" s="182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</row>
    <row r="475" ht="14.25" customHeight="1">
      <c r="A475" s="144"/>
      <c r="B475" s="144"/>
      <c r="C475" s="144"/>
      <c r="D475" s="182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</row>
    <row r="476" ht="14.25" customHeight="1">
      <c r="A476" s="144"/>
      <c r="B476" s="144"/>
      <c r="C476" s="144"/>
      <c r="D476" s="182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</row>
    <row r="477" ht="14.25" customHeight="1">
      <c r="A477" s="144"/>
      <c r="B477" s="144"/>
      <c r="C477" s="144"/>
      <c r="D477" s="182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</row>
    <row r="478" ht="14.25" customHeight="1">
      <c r="A478" s="144"/>
      <c r="B478" s="144"/>
      <c r="C478" s="144"/>
      <c r="D478" s="182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</row>
    <row r="479" ht="14.25" customHeight="1">
      <c r="A479" s="144"/>
      <c r="B479" s="144"/>
      <c r="C479" s="144"/>
      <c r="D479" s="182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</row>
    <row r="480" ht="14.25" customHeight="1">
      <c r="A480" s="144"/>
      <c r="B480" s="144"/>
      <c r="C480" s="144"/>
      <c r="D480" s="182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</row>
    <row r="481" ht="14.25" customHeight="1">
      <c r="A481" s="144"/>
      <c r="B481" s="144"/>
      <c r="C481" s="144"/>
      <c r="D481" s="182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</row>
    <row r="482" ht="14.25" customHeight="1">
      <c r="A482" s="144"/>
      <c r="B482" s="144"/>
      <c r="C482" s="144"/>
      <c r="D482" s="182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</row>
    <row r="483" ht="14.25" customHeight="1">
      <c r="A483" s="144"/>
      <c r="B483" s="144"/>
      <c r="C483" s="144"/>
      <c r="D483" s="182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</row>
    <row r="484" ht="14.25" customHeight="1">
      <c r="A484" s="144"/>
      <c r="B484" s="144"/>
      <c r="C484" s="144"/>
      <c r="D484" s="182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</row>
    <row r="485" ht="14.25" customHeight="1">
      <c r="A485" s="144"/>
      <c r="B485" s="144"/>
      <c r="C485" s="144"/>
      <c r="D485" s="182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</row>
    <row r="486" ht="14.25" customHeight="1">
      <c r="A486" s="144"/>
      <c r="B486" s="144"/>
      <c r="C486" s="144"/>
      <c r="D486" s="182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</row>
    <row r="487" ht="14.25" customHeight="1">
      <c r="A487" s="144"/>
      <c r="B487" s="144"/>
      <c r="C487" s="144"/>
      <c r="D487" s="182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</row>
    <row r="488" ht="14.25" customHeight="1">
      <c r="A488" s="144"/>
      <c r="B488" s="144"/>
      <c r="C488" s="144"/>
      <c r="D488" s="182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</row>
    <row r="489" ht="14.25" customHeight="1">
      <c r="A489" s="144"/>
      <c r="B489" s="144"/>
      <c r="C489" s="144"/>
      <c r="D489" s="182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</row>
    <row r="490" ht="14.25" customHeight="1">
      <c r="A490" s="144"/>
      <c r="B490" s="144"/>
      <c r="C490" s="144"/>
      <c r="D490" s="182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</row>
    <row r="491" ht="14.25" customHeight="1">
      <c r="A491" s="144"/>
      <c r="B491" s="144"/>
      <c r="C491" s="144"/>
      <c r="D491" s="182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</row>
    <row r="492" ht="14.25" customHeight="1">
      <c r="A492" s="144"/>
      <c r="B492" s="144"/>
      <c r="C492" s="144"/>
      <c r="D492" s="182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</row>
    <row r="493" ht="14.25" customHeight="1">
      <c r="A493" s="144"/>
      <c r="B493" s="144"/>
      <c r="C493" s="144"/>
      <c r="D493" s="182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</row>
    <row r="494" ht="14.25" customHeight="1">
      <c r="A494" s="144"/>
      <c r="B494" s="144"/>
      <c r="C494" s="144"/>
      <c r="D494" s="182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</row>
    <row r="495" ht="14.25" customHeight="1">
      <c r="A495" s="144"/>
      <c r="B495" s="144"/>
      <c r="C495" s="144"/>
      <c r="D495" s="182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</row>
    <row r="496" ht="14.25" customHeight="1">
      <c r="A496" s="144"/>
      <c r="B496" s="144"/>
      <c r="C496" s="144"/>
      <c r="D496" s="182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</row>
    <row r="497" ht="14.25" customHeight="1">
      <c r="A497" s="144"/>
      <c r="B497" s="144"/>
      <c r="C497" s="144"/>
      <c r="D497" s="182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</row>
    <row r="498" ht="14.25" customHeight="1">
      <c r="A498" s="144"/>
      <c r="B498" s="144"/>
      <c r="C498" s="144"/>
      <c r="D498" s="182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</row>
    <row r="499" ht="14.25" customHeight="1">
      <c r="A499" s="144"/>
      <c r="B499" s="144"/>
      <c r="C499" s="144"/>
      <c r="D499" s="182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</row>
    <row r="500" ht="14.25" customHeight="1">
      <c r="A500" s="144"/>
      <c r="B500" s="144"/>
      <c r="C500" s="144"/>
      <c r="D500" s="182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</row>
    <row r="501" ht="14.25" customHeight="1">
      <c r="A501" s="144"/>
      <c r="B501" s="144"/>
      <c r="C501" s="144"/>
      <c r="D501" s="182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</row>
    <row r="502" ht="14.25" customHeight="1">
      <c r="A502" s="144"/>
      <c r="B502" s="144"/>
      <c r="C502" s="144"/>
      <c r="D502" s="182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</row>
    <row r="503" ht="14.25" customHeight="1">
      <c r="A503" s="144"/>
      <c r="B503" s="144"/>
      <c r="C503" s="144"/>
      <c r="D503" s="182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</row>
    <row r="504" ht="14.25" customHeight="1">
      <c r="A504" s="144"/>
      <c r="B504" s="144"/>
      <c r="C504" s="144"/>
      <c r="D504" s="182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</row>
    <row r="505" ht="14.25" customHeight="1">
      <c r="A505" s="144"/>
      <c r="B505" s="144"/>
      <c r="C505" s="144"/>
      <c r="D505" s="182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</row>
    <row r="506" ht="14.25" customHeight="1">
      <c r="A506" s="144"/>
      <c r="B506" s="144"/>
      <c r="C506" s="144"/>
      <c r="D506" s="182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</row>
    <row r="507" ht="14.25" customHeight="1">
      <c r="A507" s="144"/>
      <c r="B507" s="144"/>
      <c r="C507" s="144"/>
      <c r="D507" s="182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</row>
    <row r="508" ht="14.25" customHeight="1">
      <c r="A508" s="144"/>
      <c r="B508" s="144"/>
      <c r="C508" s="144"/>
      <c r="D508" s="182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</row>
    <row r="509" ht="14.25" customHeight="1">
      <c r="A509" s="144"/>
      <c r="B509" s="144"/>
      <c r="C509" s="144"/>
      <c r="D509" s="182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</row>
    <row r="510" ht="14.25" customHeight="1">
      <c r="A510" s="144"/>
      <c r="B510" s="144"/>
      <c r="C510" s="144"/>
      <c r="D510" s="182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</row>
    <row r="511" ht="14.25" customHeight="1">
      <c r="A511" s="144"/>
      <c r="B511" s="144"/>
      <c r="C511" s="144"/>
      <c r="D511" s="182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</row>
    <row r="512" ht="14.25" customHeight="1">
      <c r="A512" s="144"/>
      <c r="B512" s="144"/>
      <c r="C512" s="144"/>
      <c r="D512" s="182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</row>
    <row r="513" ht="14.25" customHeight="1">
      <c r="A513" s="144"/>
      <c r="B513" s="144"/>
      <c r="C513" s="144"/>
      <c r="D513" s="182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</row>
    <row r="514" ht="14.25" customHeight="1">
      <c r="A514" s="144"/>
      <c r="B514" s="144"/>
      <c r="C514" s="144"/>
      <c r="D514" s="182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</row>
    <row r="515" ht="14.25" customHeight="1">
      <c r="A515" s="144"/>
      <c r="B515" s="144"/>
      <c r="C515" s="144"/>
      <c r="D515" s="182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</row>
    <row r="516" ht="14.25" customHeight="1">
      <c r="A516" s="144"/>
      <c r="B516" s="144"/>
      <c r="C516" s="144"/>
      <c r="D516" s="182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</row>
    <row r="517" ht="14.25" customHeight="1">
      <c r="A517" s="144"/>
      <c r="B517" s="144"/>
      <c r="C517" s="144"/>
      <c r="D517" s="182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</row>
    <row r="518" ht="14.25" customHeight="1">
      <c r="A518" s="144"/>
      <c r="B518" s="144"/>
      <c r="C518" s="144"/>
      <c r="D518" s="182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</row>
    <row r="519" ht="14.25" customHeight="1">
      <c r="A519" s="144"/>
      <c r="B519" s="144"/>
      <c r="C519" s="144"/>
      <c r="D519" s="182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</row>
    <row r="520" ht="14.25" customHeight="1">
      <c r="A520" s="144"/>
      <c r="B520" s="144"/>
      <c r="C520" s="144"/>
      <c r="D520" s="182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</row>
    <row r="521" ht="14.25" customHeight="1">
      <c r="A521" s="144"/>
      <c r="B521" s="144"/>
      <c r="C521" s="144"/>
      <c r="D521" s="182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</row>
    <row r="522" ht="14.25" customHeight="1">
      <c r="A522" s="144"/>
      <c r="B522" s="144"/>
      <c r="C522" s="144"/>
      <c r="D522" s="182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</row>
    <row r="523" ht="14.25" customHeight="1">
      <c r="A523" s="144"/>
      <c r="B523" s="144"/>
      <c r="C523" s="144"/>
      <c r="D523" s="182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</row>
    <row r="524" ht="14.25" customHeight="1">
      <c r="A524" s="144"/>
      <c r="B524" s="144"/>
      <c r="C524" s="144"/>
      <c r="D524" s="182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</row>
    <row r="525" ht="14.25" customHeight="1">
      <c r="A525" s="144"/>
      <c r="B525" s="144"/>
      <c r="C525" s="144"/>
      <c r="D525" s="182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</row>
    <row r="526" ht="14.25" customHeight="1">
      <c r="A526" s="144"/>
      <c r="B526" s="144"/>
      <c r="C526" s="144"/>
      <c r="D526" s="182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</row>
    <row r="527" ht="14.25" customHeight="1">
      <c r="A527" s="144"/>
      <c r="B527" s="144"/>
      <c r="C527" s="144"/>
      <c r="D527" s="182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</row>
    <row r="528" ht="14.25" customHeight="1">
      <c r="A528" s="144"/>
      <c r="B528" s="144"/>
      <c r="C528" s="144"/>
      <c r="D528" s="182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</row>
    <row r="529" ht="14.25" customHeight="1">
      <c r="A529" s="144"/>
      <c r="B529" s="144"/>
      <c r="C529" s="144"/>
      <c r="D529" s="182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</row>
    <row r="530" ht="14.25" customHeight="1">
      <c r="A530" s="144"/>
      <c r="B530" s="144"/>
      <c r="C530" s="144"/>
      <c r="D530" s="182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</row>
    <row r="531" ht="14.25" customHeight="1">
      <c r="A531" s="144"/>
      <c r="B531" s="144"/>
      <c r="C531" s="144"/>
      <c r="D531" s="182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</row>
    <row r="532" ht="14.25" customHeight="1">
      <c r="A532" s="144"/>
      <c r="B532" s="144"/>
      <c r="C532" s="144"/>
      <c r="D532" s="182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</row>
    <row r="533" ht="14.25" customHeight="1">
      <c r="A533" s="144"/>
      <c r="B533" s="144"/>
      <c r="C533" s="144"/>
      <c r="D533" s="182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</row>
    <row r="534" ht="14.25" customHeight="1">
      <c r="A534" s="144"/>
      <c r="B534" s="144"/>
      <c r="C534" s="144"/>
      <c r="D534" s="182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</row>
    <row r="535" ht="14.25" customHeight="1">
      <c r="A535" s="144"/>
      <c r="B535" s="144"/>
      <c r="C535" s="144"/>
      <c r="D535" s="182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</row>
    <row r="536" ht="14.25" customHeight="1">
      <c r="A536" s="144"/>
      <c r="B536" s="144"/>
      <c r="C536" s="144"/>
      <c r="D536" s="182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</row>
    <row r="537" ht="14.25" customHeight="1">
      <c r="A537" s="144"/>
      <c r="B537" s="144"/>
      <c r="C537" s="144"/>
      <c r="D537" s="182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</row>
    <row r="538" ht="14.25" customHeight="1">
      <c r="A538" s="144"/>
      <c r="B538" s="144"/>
      <c r="C538" s="144"/>
      <c r="D538" s="182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</row>
    <row r="539" ht="14.25" customHeight="1">
      <c r="A539" s="144"/>
      <c r="B539" s="144"/>
      <c r="C539" s="144"/>
      <c r="D539" s="182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</row>
    <row r="540" ht="14.25" customHeight="1">
      <c r="A540" s="144"/>
      <c r="B540" s="144"/>
      <c r="C540" s="144"/>
      <c r="D540" s="182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</row>
    <row r="541" ht="14.25" customHeight="1">
      <c r="A541" s="144"/>
      <c r="B541" s="144"/>
      <c r="C541" s="144"/>
      <c r="D541" s="182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</row>
    <row r="542" ht="14.25" customHeight="1">
      <c r="A542" s="144"/>
      <c r="B542" s="144"/>
      <c r="C542" s="144"/>
      <c r="D542" s="182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</row>
    <row r="543" ht="14.25" customHeight="1">
      <c r="A543" s="144"/>
      <c r="B543" s="144"/>
      <c r="C543" s="144"/>
      <c r="D543" s="182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</row>
    <row r="544" ht="14.25" customHeight="1">
      <c r="A544" s="144"/>
      <c r="B544" s="144"/>
      <c r="C544" s="144"/>
      <c r="D544" s="182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</row>
    <row r="545" ht="14.25" customHeight="1">
      <c r="A545" s="144"/>
      <c r="B545" s="144"/>
      <c r="C545" s="144"/>
      <c r="D545" s="182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</row>
    <row r="546" ht="14.25" customHeight="1">
      <c r="A546" s="144"/>
      <c r="B546" s="144"/>
      <c r="C546" s="144"/>
      <c r="D546" s="182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</row>
    <row r="547" ht="14.25" customHeight="1">
      <c r="A547" s="144"/>
      <c r="B547" s="144"/>
      <c r="C547" s="144"/>
      <c r="D547" s="182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</row>
    <row r="548" ht="14.25" customHeight="1">
      <c r="A548" s="144"/>
      <c r="B548" s="144"/>
      <c r="C548" s="144"/>
      <c r="D548" s="182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</row>
    <row r="549" ht="14.25" customHeight="1">
      <c r="A549" s="144"/>
      <c r="B549" s="144"/>
      <c r="C549" s="144"/>
      <c r="D549" s="182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</row>
    <row r="550" ht="14.25" customHeight="1">
      <c r="A550" s="144"/>
      <c r="B550" s="144"/>
      <c r="C550" s="144"/>
      <c r="D550" s="182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</row>
    <row r="551" ht="14.25" customHeight="1">
      <c r="A551" s="144"/>
      <c r="B551" s="144"/>
      <c r="C551" s="144"/>
      <c r="D551" s="182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</row>
    <row r="552" ht="14.25" customHeight="1">
      <c r="A552" s="144"/>
      <c r="B552" s="144"/>
      <c r="C552" s="144"/>
      <c r="D552" s="182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</row>
    <row r="553" ht="14.25" customHeight="1">
      <c r="A553" s="144"/>
      <c r="B553" s="144"/>
      <c r="C553" s="144"/>
      <c r="D553" s="182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</row>
    <row r="554" ht="14.25" customHeight="1">
      <c r="A554" s="144"/>
      <c r="B554" s="144"/>
      <c r="C554" s="144"/>
      <c r="D554" s="182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</row>
    <row r="555" ht="14.25" customHeight="1">
      <c r="A555" s="144"/>
      <c r="B555" s="144"/>
      <c r="C555" s="144"/>
      <c r="D555" s="182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</row>
    <row r="556" ht="14.25" customHeight="1">
      <c r="A556" s="144"/>
      <c r="B556" s="144"/>
      <c r="C556" s="144"/>
      <c r="D556" s="182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</row>
    <row r="557" ht="14.25" customHeight="1">
      <c r="A557" s="144"/>
      <c r="B557" s="144"/>
      <c r="C557" s="144"/>
      <c r="D557" s="182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</row>
    <row r="558" ht="14.25" customHeight="1">
      <c r="A558" s="144"/>
      <c r="B558" s="144"/>
      <c r="C558" s="144"/>
      <c r="D558" s="182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</row>
    <row r="559" ht="14.25" customHeight="1">
      <c r="A559" s="144"/>
      <c r="B559" s="144"/>
      <c r="C559" s="144"/>
      <c r="D559" s="182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</row>
    <row r="560" ht="14.25" customHeight="1">
      <c r="A560" s="144"/>
      <c r="B560" s="144"/>
      <c r="C560" s="144"/>
      <c r="D560" s="182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</row>
    <row r="561" ht="14.25" customHeight="1">
      <c r="A561" s="144"/>
      <c r="B561" s="144"/>
      <c r="C561" s="144"/>
      <c r="D561" s="182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</row>
    <row r="562" ht="14.25" customHeight="1">
      <c r="A562" s="144"/>
      <c r="B562" s="144"/>
      <c r="C562" s="144"/>
      <c r="D562" s="182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</row>
    <row r="563" ht="14.25" customHeight="1">
      <c r="A563" s="144"/>
      <c r="B563" s="144"/>
      <c r="C563" s="144"/>
      <c r="D563" s="182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</row>
    <row r="564" ht="14.25" customHeight="1">
      <c r="A564" s="144"/>
      <c r="B564" s="144"/>
      <c r="C564" s="144"/>
      <c r="D564" s="182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</row>
    <row r="565" ht="14.25" customHeight="1">
      <c r="A565" s="144"/>
      <c r="B565" s="144"/>
      <c r="C565" s="144"/>
      <c r="D565" s="182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</row>
    <row r="566" ht="14.25" customHeight="1">
      <c r="A566" s="144"/>
      <c r="B566" s="144"/>
      <c r="C566" s="144"/>
      <c r="D566" s="182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</row>
    <row r="567" ht="14.25" customHeight="1">
      <c r="A567" s="144"/>
      <c r="B567" s="144"/>
      <c r="C567" s="144"/>
      <c r="D567" s="182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</row>
    <row r="568" ht="14.25" customHeight="1">
      <c r="A568" s="144"/>
      <c r="B568" s="144"/>
      <c r="C568" s="144"/>
      <c r="D568" s="182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</row>
    <row r="569" ht="14.25" customHeight="1">
      <c r="A569" s="144"/>
      <c r="B569" s="144"/>
      <c r="C569" s="144"/>
      <c r="D569" s="182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</row>
    <row r="570" ht="14.25" customHeight="1">
      <c r="A570" s="144"/>
      <c r="B570" s="144"/>
      <c r="C570" s="144"/>
      <c r="D570" s="182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</row>
    <row r="571" ht="14.25" customHeight="1">
      <c r="A571" s="144"/>
      <c r="B571" s="144"/>
      <c r="C571" s="144"/>
      <c r="D571" s="182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</row>
    <row r="572" ht="14.25" customHeight="1">
      <c r="A572" s="144"/>
      <c r="B572" s="144"/>
      <c r="C572" s="144"/>
      <c r="D572" s="182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</row>
    <row r="573" ht="14.25" customHeight="1">
      <c r="A573" s="144"/>
      <c r="B573" s="144"/>
      <c r="C573" s="144"/>
      <c r="D573" s="182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</row>
    <row r="574" ht="14.25" customHeight="1">
      <c r="A574" s="144"/>
      <c r="B574" s="144"/>
      <c r="C574" s="144"/>
      <c r="D574" s="182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</row>
    <row r="575" ht="14.25" customHeight="1">
      <c r="A575" s="144"/>
      <c r="B575" s="144"/>
      <c r="C575" s="144"/>
      <c r="D575" s="182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</row>
    <row r="576" ht="14.25" customHeight="1">
      <c r="A576" s="144"/>
      <c r="B576" s="144"/>
      <c r="C576" s="144"/>
      <c r="D576" s="182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</row>
    <row r="577" ht="14.25" customHeight="1">
      <c r="A577" s="144"/>
      <c r="B577" s="144"/>
      <c r="C577" s="144"/>
      <c r="D577" s="182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</row>
    <row r="578" ht="14.25" customHeight="1">
      <c r="A578" s="144"/>
      <c r="B578" s="144"/>
      <c r="C578" s="144"/>
      <c r="D578" s="182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</row>
    <row r="579" ht="14.25" customHeight="1">
      <c r="A579" s="144"/>
      <c r="B579" s="144"/>
      <c r="C579" s="144"/>
      <c r="D579" s="182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</row>
    <row r="580" ht="14.25" customHeight="1">
      <c r="A580" s="144"/>
      <c r="B580" s="144"/>
      <c r="C580" s="144"/>
      <c r="D580" s="182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</row>
    <row r="581" ht="14.25" customHeight="1">
      <c r="A581" s="144"/>
      <c r="B581" s="144"/>
      <c r="C581" s="144"/>
      <c r="D581" s="182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</row>
    <row r="582" ht="14.25" customHeight="1">
      <c r="A582" s="144"/>
      <c r="B582" s="144"/>
      <c r="C582" s="144"/>
      <c r="D582" s="182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</row>
    <row r="583" ht="14.25" customHeight="1">
      <c r="A583" s="144"/>
      <c r="B583" s="144"/>
      <c r="C583" s="144"/>
      <c r="D583" s="182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</row>
    <row r="584" ht="14.25" customHeight="1">
      <c r="A584" s="144"/>
      <c r="B584" s="144"/>
      <c r="C584" s="144"/>
      <c r="D584" s="182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</row>
    <row r="585" ht="14.25" customHeight="1">
      <c r="A585" s="144"/>
      <c r="B585" s="144"/>
      <c r="C585" s="144"/>
      <c r="D585" s="182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</row>
    <row r="586" ht="14.25" customHeight="1">
      <c r="A586" s="144"/>
      <c r="B586" s="144"/>
      <c r="C586" s="144"/>
      <c r="D586" s="182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</row>
    <row r="587" ht="14.25" customHeight="1">
      <c r="A587" s="144"/>
      <c r="B587" s="144"/>
      <c r="C587" s="144"/>
      <c r="D587" s="182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</row>
    <row r="588" ht="14.25" customHeight="1">
      <c r="A588" s="144"/>
      <c r="B588" s="144"/>
      <c r="C588" s="144"/>
      <c r="D588" s="182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</row>
    <row r="589" ht="14.25" customHeight="1">
      <c r="A589" s="144"/>
      <c r="B589" s="144"/>
      <c r="C589" s="144"/>
      <c r="D589" s="182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</row>
    <row r="590" ht="14.25" customHeight="1">
      <c r="A590" s="144"/>
      <c r="B590" s="144"/>
      <c r="C590" s="144"/>
      <c r="D590" s="182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</row>
    <row r="591" ht="14.25" customHeight="1">
      <c r="A591" s="144"/>
      <c r="B591" s="144"/>
      <c r="C591" s="144"/>
      <c r="D591" s="182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</row>
    <row r="592" ht="14.25" customHeight="1">
      <c r="A592" s="144"/>
      <c r="B592" s="144"/>
      <c r="C592" s="144"/>
      <c r="D592" s="182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</row>
    <row r="593" ht="14.25" customHeight="1">
      <c r="A593" s="144"/>
      <c r="B593" s="144"/>
      <c r="C593" s="144"/>
      <c r="D593" s="182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</row>
    <row r="594" ht="14.25" customHeight="1">
      <c r="A594" s="144"/>
      <c r="B594" s="144"/>
      <c r="C594" s="144"/>
      <c r="D594" s="182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</row>
    <row r="595" ht="14.25" customHeight="1">
      <c r="A595" s="144"/>
      <c r="B595" s="144"/>
      <c r="C595" s="144"/>
      <c r="D595" s="182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</row>
    <row r="596" ht="14.25" customHeight="1">
      <c r="A596" s="144"/>
      <c r="B596" s="144"/>
      <c r="C596" s="144"/>
      <c r="D596" s="182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</row>
    <row r="597" ht="14.25" customHeight="1">
      <c r="A597" s="144"/>
      <c r="B597" s="144"/>
      <c r="C597" s="144"/>
      <c r="D597" s="182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</row>
    <row r="598" ht="14.25" customHeight="1">
      <c r="A598" s="144"/>
      <c r="B598" s="144"/>
      <c r="C598" s="144"/>
      <c r="D598" s="182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</row>
    <row r="599" ht="14.25" customHeight="1">
      <c r="A599" s="144"/>
      <c r="B599" s="144"/>
      <c r="C599" s="144"/>
      <c r="D599" s="182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</row>
    <row r="600" ht="14.25" customHeight="1">
      <c r="A600" s="144"/>
      <c r="B600" s="144"/>
      <c r="C600" s="144"/>
      <c r="D600" s="182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</row>
    <row r="601" ht="14.25" customHeight="1">
      <c r="A601" s="144"/>
      <c r="B601" s="144"/>
      <c r="C601" s="144"/>
      <c r="D601" s="182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</row>
    <row r="602" ht="14.25" customHeight="1">
      <c r="A602" s="144"/>
      <c r="B602" s="144"/>
      <c r="C602" s="144"/>
      <c r="D602" s="182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</row>
    <row r="603" ht="14.25" customHeight="1">
      <c r="A603" s="144"/>
      <c r="B603" s="144"/>
      <c r="C603" s="144"/>
      <c r="D603" s="182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</row>
    <row r="604" ht="14.25" customHeight="1">
      <c r="A604" s="144"/>
      <c r="B604" s="144"/>
      <c r="C604" s="144"/>
      <c r="D604" s="182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</row>
    <row r="605" ht="14.25" customHeight="1">
      <c r="A605" s="144"/>
      <c r="B605" s="144"/>
      <c r="C605" s="144"/>
      <c r="D605" s="182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</row>
    <row r="606" ht="14.25" customHeight="1">
      <c r="A606" s="144"/>
      <c r="B606" s="144"/>
      <c r="C606" s="144"/>
      <c r="D606" s="182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</row>
    <row r="607" ht="14.25" customHeight="1">
      <c r="A607" s="144"/>
      <c r="B607" s="144"/>
      <c r="C607" s="144"/>
      <c r="D607" s="182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</row>
    <row r="608" ht="14.25" customHeight="1">
      <c r="A608" s="144"/>
      <c r="B608" s="144"/>
      <c r="C608" s="144"/>
      <c r="D608" s="182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</row>
    <row r="609" ht="14.25" customHeight="1">
      <c r="A609" s="144"/>
      <c r="B609" s="144"/>
      <c r="C609" s="144"/>
      <c r="D609" s="182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</row>
    <row r="610" ht="14.25" customHeight="1">
      <c r="A610" s="144"/>
      <c r="B610" s="144"/>
      <c r="C610" s="144"/>
      <c r="D610" s="182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</row>
    <row r="611" ht="14.25" customHeight="1">
      <c r="A611" s="144"/>
      <c r="B611" s="144"/>
      <c r="C611" s="144"/>
      <c r="D611" s="182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</row>
    <row r="612" ht="14.25" customHeight="1">
      <c r="A612" s="144"/>
      <c r="B612" s="144"/>
      <c r="C612" s="144"/>
      <c r="D612" s="182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</row>
    <row r="613" ht="14.25" customHeight="1">
      <c r="A613" s="144"/>
      <c r="B613" s="144"/>
      <c r="C613" s="144"/>
      <c r="D613" s="182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</row>
    <row r="614" ht="14.25" customHeight="1">
      <c r="A614" s="144"/>
      <c r="B614" s="144"/>
      <c r="C614" s="144"/>
      <c r="D614" s="182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</row>
    <row r="615" ht="14.25" customHeight="1">
      <c r="A615" s="144"/>
      <c r="B615" s="144"/>
      <c r="C615" s="144"/>
      <c r="D615" s="182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</row>
    <row r="616" ht="14.25" customHeight="1">
      <c r="A616" s="144"/>
      <c r="B616" s="144"/>
      <c r="C616" s="144"/>
      <c r="D616" s="182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</row>
    <row r="617" ht="14.25" customHeight="1">
      <c r="A617" s="144"/>
      <c r="B617" s="144"/>
      <c r="C617" s="144"/>
      <c r="D617" s="182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</row>
    <row r="618" ht="14.25" customHeight="1">
      <c r="A618" s="144"/>
      <c r="B618" s="144"/>
      <c r="C618" s="144"/>
      <c r="D618" s="182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</row>
    <row r="619" ht="14.25" customHeight="1">
      <c r="A619" s="144"/>
      <c r="B619" s="144"/>
      <c r="C619" s="144"/>
      <c r="D619" s="182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</row>
    <row r="620" ht="14.25" customHeight="1">
      <c r="A620" s="144"/>
      <c r="B620" s="144"/>
      <c r="C620" s="144"/>
      <c r="D620" s="182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</row>
    <row r="621" ht="14.25" customHeight="1">
      <c r="A621" s="144"/>
      <c r="B621" s="144"/>
      <c r="C621" s="144"/>
      <c r="D621" s="182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</row>
    <row r="622" ht="14.25" customHeight="1">
      <c r="A622" s="144"/>
      <c r="B622" s="144"/>
      <c r="C622" s="144"/>
      <c r="D622" s="182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</row>
    <row r="623" ht="14.25" customHeight="1">
      <c r="A623" s="144"/>
      <c r="B623" s="144"/>
      <c r="C623" s="144"/>
      <c r="D623" s="182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</row>
    <row r="624" ht="14.25" customHeight="1">
      <c r="A624" s="144"/>
      <c r="B624" s="144"/>
      <c r="C624" s="144"/>
      <c r="D624" s="182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</row>
    <row r="625" ht="14.25" customHeight="1">
      <c r="A625" s="144"/>
      <c r="B625" s="144"/>
      <c r="C625" s="144"/>
      <c r="D625" s="182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</row>
    <row r="626" ht="14.25" customHeight="1">
      <c r="A626" s="144"/>
      <c r="B626" s="144"/>
      <c r="C626" s="144"/>
      <c r="D626" s="182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</row>
    <row r="627" ht="14.25" customHeight="1">
      <c r="A627" s="144"/>
      <c r="B627" s="144"/>
      <c r="C627" s="144"/>
      <c r="D627" s="182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</row>
    <row r="628" ht="14.25" customHeight="1">
      <c r="A628" s="144"/>
      <c r="B628" s="144"/>
      <c r="C628" s="144"/>
      <c r="D628" s="182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</row>
    <row r="629" ht="14.25" customHeight="1">
      <c r="A629" s="144"/>
      <c r="B629" s="144"/>
      <c r="C629" s="144"/>
      <c r="D629" s="182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</row>
    <row r="630" ht="14.25" customHeight="1">
      <c r="A630" s="144"/>
      <c r="B630" s="144"/>
      <c r="C630" s="144"/>
      <c r="D630" s="182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</row>
    <row r="631" ht="14.25" customHeight="1">
      <c r="A631" s="144"/>
      <c r="B631" s="144"/>
      <c r="C631" s="144"/>
      <c r="D631" s="182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</row>
    <row r="632" ht="14.25" customHeight="1">
      <c r="A632" s="144"/>
      <c r="B632" s="144"/>
      <c r="C632" s="144"/>
      <c r="D632" s="182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</row>
    <row r="633" ht="14.25" customHeight="1">
      <c r="A633" s="144"/>
      <c r="B633" s="144"/>
      <c r="C633" s="144"/>
      <c r="D633" s="182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</row>
    <row r="634" ht="14.25" customHeight="1">
      <c r="A634" s="144"/>
      <c r="B634" s="144"/>
      <c r="C634" s="144"/>
      <c r="D634" s="182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</row>
    <row r="635" ht="14.25" customHeight="1">
      <c r="A635" s="144"/>
      <c r="B635" s="144"/>
      <c r="C635" s="144"/>
      <c r="D635" s="182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</row>
    <row r="636" ht="14.25" customHeight="1">
      <c r="A636" s="144"/>
      <c r="B636" s="144"/>
      <c r="C636" s="144"/>
      <c r="D636" s="182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</row>
    <row r="637" ht="14.25" customHeight="1">
      <c r="A637" s="144"/>
      <c r="B637" s="144"/>
      <c r="C637" s="144"/>
      <c r="D637" s="182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</row>
    <row r="638" ht="14.25" customHeight="1">
      <c r="A638" s="144"/>
      <c r="B638" s="144"/>
      <c r="C638" s="144"/>
      <c r="D638" s="182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</row>
    <row r="639" ht="14.25" customHeight="1">
      <c r="A639" s="144"/>
      <c r="B639" s="144"/>
      <c r="C639" s="144"/>
      <c r="D639" s="182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</row>
    <row r="640" ht="14.25" customHeight="1">
      <c r="A640" s="144"/>
      <c r="B640" s="144"/>
      <c r="C640" s="144"/>
      <c r="D640" s="182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</row>
    <row r="641" ht="14.25" customHeight="1">
      <c r="A641" s="144"/>
      <c r="B641" s="144"/>
      <c r="C641" s="144"/>
      <c r="D641" s="182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</row>
    <row r="642" ht="14.25" customHeight="1">
      <c r="A642" s="144"/>
      <c r="B642" s="144"/>
      <c r="C642" s="144"/>
      <c r="D642" s="182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</row>
    <row r="643" ht="14.25" customHeight="1">
      <c r="A643" s="144"/>
      <c r="B643" s="144"/>
      <c r="C643" s="144"/>
      <c r="D643" s="182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</row>
    <row r="644" ht="14.25" customHeight="1">
      <c r="A644" s="144"/>
      <c r="B644" s="144"/>
      <c r="C644" s="144"/>
      <c r="D644" s="182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</row>
    <row r="645" ht="14.25" customHeight="1">
      <c r="A645" s="144"/>
      <c r="B645" s="144"/>
      <c r="C645" s="144"/>
      <c r="D645" s="182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</row>
    <row r="646" ht="14.25" customHeight="1">
      <c r="A646" s="144"/>
      <c r="B646" s="144"/>
      <c r="C646" s="144"/>
      <c r="D646" s="182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</row>
    <row r="647" ht="14.25" customHeight="1">
      <c r="A647" s="144"/>
      <c r="B647" s="144"/>
      <c r="C647" s="144"/>
      <c r="D647" s="182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</row>
    <row r="648" ht="14.25" customHeight="1">
      <c r="A648" s="144"/>
      <c r="B648" s="144"/>
      <c r="C648" s="144"/>
      <c r="D648" s="182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</row>
    <row r="649" ht="14.25" customHeight="1">
      <c r="A649" s="144"/>
      <c r="B649" s="144"/>
      <c r="C649" s="144"/>
      <c r="D649" s="182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</row>
    <row r="650" ht="14.25" customHeight="1">
      <c r="A650" s="144"/>
      <c r="B650" s="144"/>
      <c r="C650" s="144"/>
      <c r="D650" s="182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</row>
    <row r="651" ht="14.25" customHeight="1">
      <c r="A651" s="144"/>
      <c r="B651" s="144"/>
      <c r="C651" s="144"/>
      <c r="D651" s="182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</row>
    <row r="652" ht="14.25" customHeight="1">
      <c r="A652" s="144"/>
      <c r="B652" s="144"/>
      <c r="C652" s="144"/>
      <c r="D652" s="182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</row>
    <row r="653" ht="14.25" customHeight="1">
      <c r="A653" s="144"/>
      <c r="B653" s="144"/>
      <c r="C653" s="144"/>
      <c r="D653" s="182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</row>
    <row r="654" ht="14.25" customHeight="1">
      <c r="A654" s="144"/>
      <c r="B654" s="144"/>
      <c r="C654" s="144"/>
      <c r="D654" s="182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</row>
    <row r="655" ht="14.25" customHeight="1">
      <c r="A655" s="144"/>
      <c r="B655" s="144"/>
      <c r="C655" s="144"/>
      <c r="D655" s="182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</row>
    <row r="656" ht="14.25" customHeight="1">
      <c r="A656" s="144"/>
      <c r="B656" s="144"/>
      <c r="C656" s="144"/>
      <c r="D656" s="182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</row>
    <row r="657" ht="14.25" customHeight="1">
      <c r="A657" s="144"/>
      <c r="B657" s="144"/>
      <c r="C657" s="144"/>
      <c r="D657" s="182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</row>
    <row r="658" ht="14.25" customHeight="1">
      <c r="A658" s="144"/>
      <c r="B658" s="144"/>
      <c r="C658" s="144"/>
      <c r="D658" s="182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</row>
    <row r="659" ht="14.25" customHeight="1">
      <c r="A659" s="144"/>
      <c r="B659" s="144"/>
      <c r="C659" s="144"/>
      <c r="D659" s="182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</row>
    <row r="660" ht="14.25" customHeight="1">
      <c r="A660" s="144"/>
      <c r="B660" s="144"/>
      <c r="C660" s="144"/>
      <c r="D660" s="182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</row>
    <row r="661" ht="14.25" customHeight="1">
      <c r="A661" s="144"/>
      <c r="B661" s="144"/>
      <c r="C661" s="144"/>
      <c r="D661" s="182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</row>
    <row r="662" ht="14.25" customHeight="1">
      <c r="A662" s="144"/>
      <c r="B662" s="144"/>
      <c r="C662" s="144"/>
      <c r="D662" s="182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</row>
    <row r="663" ht="14.25" customHeight="1">
      <c r="A663" s="144"/>
      <c r="B663" s="144"/>
      <c r="C663" s="144"/>
      <c r="D663" s="182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</row>
    <row r="664" ht="14.25" customHeight="1">
      <c r="A664" s="144"/>
      <c r="B664" s="144"/>
      <c r="C664" s="144"/>
      <c r="D664" s="182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</row>
    <row r="665" ht="14.25" customHeight="1">
      <c r="A665" s="144"/>
      <c r="B665" s="144"/>
      <c r="C665" s="144"/>
      <c r="D665" s="182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</row>
    <row r="666" ht="14.25" customHeight="1">
      <c r="A666" s="144"/>
      <c r="B666" s="144"/>
      <c r="C666" s="144"/>
      <c r="D666" s="182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</row>
    <row r="667" ht="14.25" customHeight="1">
      <c r="A667" s="144"/>
      <c r="B667" s="144"/>
      <c r="C667" s="144"/>
      <c r="D667" s="182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</row>
    <row r="668" ht="14.25" customHeight="1">
      <c r="A668" s="144"/>
      <c r="B668" s="144"/>
      <c r="C668" s="144"/>
      <c r="D668" s="182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</row>
    <row r="669" ht="14.25" customHeight="1">
      <c r="A669" s="144"/>
      <c r="B669" s="144"/>
      <c r="C669" s="144"/>
      <c r="D669" s="182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</row>
    <row r="670" ht="14.25" customHeight="1">
      <c r="A670" s="144"/>
      <c r="B670" s="144"/>
      <c r="C670" s="144"/>
      <c r="D670" s="182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</row>
    <row r="671" ht="14.25" customHeight="1">
      <c r="A671" s="144"/>
      <c r="B671" s="144"/>
      <c r="C671" s="144"/>
      <c r="D671" s="182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</row>
    <row r="672" ht="14.25" customHeight="1">
      <c r="A672" s="144"/>
      <c r="B672" s="144"/>
      <c r="C672" s="144"/>
      <c r="D672" s="182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</row>
    <row r="673" ht="14.25" customHeight="1">
      <c r="A673" s="144"/>
      <c r="B673" s="144"/>
      <c r="C673" s="144"/>
      <c r="D673" s="182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</row>
    <row r="674" ht="14.25" customHeight="1">
      <c r="A674" s="144"/>
      <c r="B674" s="144"/>
      <c r="C674" s="144"/>
      <c r="D674" s="182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</row>
    <row r="675" ht="14.25" customHeight="1">
      <c r="A675" s="144"/>
      <c r="B675" s="144"/>
      <c r="C675" s="144"/>
      <c r="D675" s="182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</row>
    <row r="676" ht="14.25" customHeight="1">
      <c r="A676" s="144"/>
      <c r="B676" s="144"/>
      <c r="C676" s="144"/>
      <c r="D676" s="182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</row>
    <row r="677" ht="14.25" customHeight="1">
      <c r="A677" s="144"/>
      <c r="B677" s="144"/>
      <c r="C677" s="144"/>
      <c r="D677" s="182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</row>
    <row r="678" ht="14.25" customHeight="1">
      <c r="A678" s="144"/>
      <c r="B678" s="144"/>
      <c r="C678" s="144"/>
      <c r="D678" s="182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</row>
    <row r="679" ht="14.25" customHeight="1">
      <c r="A679" s="144"/>
      <c r="B679" s="144"/>
      <c r="C679" s="144"/>
      <c r="D679" s="182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</row>
    <row r="680" ht="14.25" customHeight="1">
      <c r="A680" s="144"/>
      <c r="B680" s="144"/>
      <c r="C680" s="144"/>
      <c r="D680" s="182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</row>
    <row r="681" ht="14.25" customHeight="1">
      <c r="A681" s="144"/>
      <c r="B681" s="144"/>
      <c r="C681" s="144"/>
      <c r="D681" s="182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</row>
    <row r="682" ht="14.25" customHeight="1">
      <c r="A682" s="144"/>
      <c r="B682" s="144"/>
      <c r="C682" s="144"/>
      <c r="D682" s="182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</row>
    <row r="683" ht="14.25" customHeight="1">
      <c r="A683" s="144"/>
      <c r="B683" s="144"/>
      <c r="C683" s="144"/>
      <c r="D683" s="182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</row>
    <row r="684" ht="14.25" customHeight="1">
      <c r="A684" s="144"/>
      <c r="B684" s="144"/>
      <c r="C684" s="144"/>
      <c r="D684" s="182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</row>
    <row r="685" ht="14.25" customHeight="1">
      <c r="A685" s="144"/>
      <c r="B685" s="144"/>
      <c r="C685" s="144"/>
      <c r="D685" s="182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</row>
    <row r="686" ht="14.25" customHeight="1">
      <c r="A686" s="144"/>
      <c r="B686" s="144"/>
      <c r="C686" s="144"/>
      <c r="D686" s="182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</row>
    <row r="687" ht="14.25" customHeight="1">
      <c r="A687" s="144"/>
      <c r="B687" s="144"/>
      <c r="C687" s="144"/>
      <c r="D687" s="182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</row>
    <row r="688" ht="14.25" customHeight="1">
      <c r="A688" s="144"/>
      <c r="B688" s="144"/>
      <c r="C688" s="144"/>
      <c r="D688" s="182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</row>
    <row r="689" ht="14.25" customHeight="1">
      <c r="A689" s="144"/>
      <c r="B689" s="144"/>
      <c r="C689" s="144"/>
      <c r="D689" s="182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</row>
    <row r="690" ht="14.25" customHeight="1">
      <c r="A690" s="144"/>
      <c r="B690" s="144"/>
      <c r="C690" s="144"/>
      <c r="D690" s="182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</row>
    <row r="691" ht="14.25" customHeight="1">
      <c r="A691" s="144"/>
      <c r="B691" s="144"/>
      <c r="C691" s="144"/>
      <c r="D691" s="182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</row>
    <row r="692" ht="14.25" customHeight="1">
      <c r="A692" s="144"/>
      <c r="B692" s="144"/>
      <c r="C692" s="144"/>
      <c r="D692" s="182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</row>
    <row r="693" ht="14.25" customHeight="1">
      <c r="A693" s="144"/>
      <c r="B693" s="144"/>
      <c r="C693" s="144"/>
      <c r="D693" s="182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</row>
    <row r="694" ht="14.25" customHeight="1">
      <c r="A694" s="144"/>
      <c r="B694" s="144"/>
      <c r="C694" s="144"/>
      <c r="D694" s="182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</row>
    <row r="695" ht="14.25" customHeight="1">
      <c r="A695" s="144"/>
      <c r="B695" s="144"/>
      <c r="C695" s="144"/>
      <c r="D695" s="182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</row>
    <row r="696" ht="14.25" customHeight="1">
      <c r="A696" s="144"/>
      <c r="B696" s="144"/>
      <c r="C696" s="144"/>
      <c r="D696" s="182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</row>
    <row r="697" ht="14.25" customHeight="1">
      <c r="A697" s="144"/>
      <c r="B697" s="144"/>
      <c r="C697" s="144"/>
      <c r="D697" s="182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</row>
    <row r="698" ht="14.25" customHeight="1">
      <c r="A698" s="144"/>
      <c r="B698" s="144"/>
      <c r="C698" s="144"/>
      <c r="D698" s="182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</row>
    <row r="699" ht="14.25" customHeight="1">
      <c r="A699" s="144"/>
      <c r="B699" s="144"/>
      <c r="C699" s="144"/>
      <c r="D699" s="182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</row>
    <row r="700" ht="14.25" customHeight="1">
      <c r="A700" s="144"/>
      <c r="B700" s="144"/>
      <c r="C700" s="144"/>
      <c r="D700" s="182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</row>
    <row r="701" ht="14.25" customHeight="1">
      <c r="A701" s="144"/>
      <c r="B701" s="144"/>
      <c r="C701" s="144"/>
      <c r="D701" s="182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</row>
    <row r="702" ht="14.25" customHeight="1">
      <c r="A702" s="144"/>
      <c r="B702" s="144"/>
      <c r="C702" s="144"/>
      <c r="D702" s="182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</row>
    <row r="703" ht="14.25" customHeight="1">
      <c r="A703" s="144"/>
      <c r="B703" s="144"/>
      <c r="C703" s="144"/>
      <c r="D703" s="182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</row>
    <row r="704" ht="14.25" customHeight="1">
      <c r="A704" s="144"/>
      <c r="B704" s="144"/>
      <c r="C704" s="144"/>
      <c r="D704" s="182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</row>
    <row r="705" ht="14.25" customHeight="1">
      <c r="A705" s="144"/>
      <c r="B705" s="144"/>
      <c r="C705" s="144"/>
      <c r="D705" s="182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</row>
    <row r="706" ht="14.25" customHeight="1">
      <c r="A706" s="144"/>
      <c r="B706" s="144"/>
      <c r="C706" s="144"/>
      <c r="D706" s="182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</row>
    <row r="707" ht="14.25" customHeight="1">
      <c r="A707" s="144"/>
      <c r="B707" s="144"/>
      <c r="C707" s="144"/>
      <c r="D707" s="182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</row>
    <row r="708" ht="14.25" customHeight="1">
      <c r="A708" s="144"/>
      <c r="B708" s="144"/>
      <c r="C708" s="144"/>
      <c r="D708" s="182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</row>
    <row r="709" ht="14.25" customHeight="1">
      <c r="A709" s="144"/>
      <c r="B709" s="144"/>
      <c r="C709" s="144"/>
      <c r="D709" s="182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</row>
    <row r="710" ht="14.25" customHeight="1">
      <c r="A710" s="144"/>
      <c r="B710" s="144"/>
      <c r="C710" s="144"/>
      <c r="D710" s="182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</row>
    <row r="711" ht="14.25" customHeight="1">
      <c r="A711" s="144"/>
      <c r="B711" s="144"/>
      <c r="C711" s="144"/>
      <c r="D711" s="182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</row>
    <row r="712" ht="14.25" customHeight="1">
      <c r="A712" s="144"/>
      <c r="B712" s="144"/>
      <c r="C712" s="144"/>
      <c r="D712" s="182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</row>
    <row r="713" ht="14.25" customHeight="1">
      <c r="A713" s="144"/>
      <c r="B713" s="144"/>
      <c r="C713" s="144"/>
      <c r="D713" s="182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</row>
    <row r="714" ht="14.25" customHeight="1">
      <c r="A714" s="144"/>
      <c r="B714" s="144"/>
      <c r="C714" s="144"/>
      <c r="D714" s="182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</row>
    <row r="715" ht="14.25" customHeight="1">
      <c r="A715" s="144"/>
      <c r="B715" s="144"/>
      <c r="C715" s="144"/>
      <c r="D715" s="182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</row>
    <row r="716" ht="14.25" customHeight="1">
      <c r="A716" s="144"/>
      <c r="B716" s="144"/>
      <c r="C716" s="144"/>
      <c r="D716" s="182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</row>
    <row r="717" ht="14.25" customHeight="1">
      <c r="A717" s="144"/>
      <c r="B717" s="144"/>
      <c r="C717" s="144"/>
      <c r="D717" s="182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</row>
    <row r="718" ht="14.25" customHeight="1">
      <c r="A718" s="144"/>
      <c r="B718" s="144"/>
      <c r="C718" s="144"/>
      <c r="D718" s="182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</row>
    <row r="719" ht="14.25" customHeight="1">
      <c r="A719" s="144"/>
      <c r="B719" s="144"/>
      <c r="C719" s="144"/>
      <c r="D719" s="182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</row>
    <row r="720" ht="14.25" customHeight="1">
      <c r="A720" s="144"/>
      <c r="B720" s="144"/>
      <c r="C720" s="144"/>
      <c r="D720" s="182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</row>
    <row r="721" ht="14.25" customHeight="1">
      <c r="A721" s="144"/>
      <c r="B721" s="144"/>
      <c r="C721" s="144"/>
      <c r="D721" s="182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</row>
    <row r="722" ht="14.25" customHeight="1">
      <c r="A722" s="144"/>
      <c r="B722" s="144"/>
      <c r="C722" s="144"/>
      <c r="D722" s="182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</row>
    <row r="723" ht="14.25" customHeight="1">
      <c r="A723" s="144"/>
      <c r="B723" s="144"/>
      <c r="C723" s="144"/>
      <c r="D723" s="182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</row>
    <row r="724" ht="14.25" customHeight="1">
      <c r="A724" s="144"/>
      <c r="B724" s="144"/>
      <c r="C724" s="144"/>
      <c r="D724" s="182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</row>
    <row r="725" ht="14.25" customHeight="1">
      <c r="A725" s="144"/>
      <c r="B725" s="144"/>
      <c r="C725" s="144"/>
      <c r="D725" s="182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</row>
    <row r="726" ht="14.25" customHeight="1">
      <c r="A726" s="144"/>
      <c r="B726" s="144"/>
      <c r="C726" s="144"/>
      <c r="D726" s="182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</row>
    <row r="727" ht="14.25" customHeight="1">
      <c r="A727" s="144"/>
      <c r="B727" s="144"/>
      <c r="C727" s="144"/>
      <c r="D727" s="182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</row>
    <row r="728" ht="14.25" customHeight="1">
      <c r="A728" s="144"/>
      <c r="B728" s="144"/>
      <c r="C728" s="144"/>
      <c r="D728" s="182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</row>
    <row r="729" ht="14.25" customHeight="1">
      <c r="A729" s="144"/>
      <c r="B729" s="144"/>
      <c r="C729" s="144"/>
      <c r="D729" s="182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</row>
    <row r="730" ht="14.25" customHeight="1">
      <c r="A730" s="144"/>
      <c r="B730" s="144"/>
      <c r="C730" s="144"/>
      <c r="D730" s="182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</row>
    <row r="731" ht="14.25" customHeight="1">
      <c r="A731" s="144"/>
      <c r="B731" s="144"/>
      <c r="C731" s="144"/>
      <c r="D731" s="182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</row>
    <row r="732" ht="14.25" customHeight="1">
      <c r="A732" s="144"/>
      <c r="B732" s="144"/>
      <c r="C732" s="144"/>
      <c r="D732" s="182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</row>
    <row r="733" ht="14.25" customHeight="1">
      <c r="A733" s="144"/>
      <c r="B733" s="144"/>
      <c r="C733" s="144"/>
      <c r="D733" s="182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</row>
    <row r="734" ht="14.25" customHeight="1">
      <c r="A734" s="144"/>
      <c r="B734" s="144"/>
      <c r="C734" s="144"/>
      <c r="D734" s="182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</row>
    <row r="735" ht="14.25" customHeight="1">
      <c r="A735" s="144"/>
      <c r="B735" s="144"/>
      <c r="C735" s="144"/>
      <c r="D735" s="182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</row>
    <row r="736" ht="14.25" customHeight="1">
      <c r="A736" s="144"/>
      <c r="B736" s="144"/>
      <c r="C736" s="144"/>
      <c r="D736" s="182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</row>
    <row r="737" ht="14.25" customHeight="1">
      <c r="A737" s="144"/>
      <c r="B737" s="144"/>
      <c r="C737" s="144"/>
      <c r="D737" s="182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</row>
    <row r="738" ht="14.25" customHeight="1">
      <c r="A738" s="144"/>
      <c r="B738" s="144"/>
      <c r="C738" s="144"/>
      <c r="D738" s="182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</row>
    <row r="739" ht="14.25" customHeight="1">
      <c r="A739" s="144"/>
      <c r="B739" s="144"/>
      <c r="C739" s="144"/>
      <c r="D739" s="182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</row>
    <row r="740" ht="14.25" customHeight="1">
      <c r="A740" s="144"/>
      <c r="B740" s="144"/>
      <c r="C740" s="144"/>
      <c r="D740" s="182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</row>
    <row r="741" ht="14.25" customHeight="1">
      <c r="A741" s="144"/>
      <c r="B741" s="144"/>
      <c r="C741" s="144"/>
      <c r="D741" s="182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</row>
    <row r="742" ht="14.25" customHeight="1">
      <c r="A742" s="144"/>
      <c r="B742" s="144"/>
      <c r="C742" s="144"/>
      <c r="D742" s="182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</row>
    <row r="743" ht="14.25" customHeight="1">
      <c r="A743" s="144"/>
      <c r="B743" s="144"/>
      <c r="C743" s="144"/>
      <c r="D743" s="182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</row>
    <row r="744" ht="14.25" customHeight="1">
      <c r="A744" s="144"/>
      <c r="B744" s="144"/>
      <c r="C744" s="144"/>
      <c r="D744" s="182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</row>
    <row r="745" ht="14.25" customHeight="1">
      <c r="A745" s="144"/>
      <c r="B745" s="144"/>
      <c r="C745" s="144"/>
      <c r="D745" s="182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</row>
    <row r="746" ht="14.25" customHeight="1">
      <c r="A746" s="144"/>
      <c r="B746" s="144"/>
      <c r="C746" s="144"/>
      <c r="D746" s="182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</row>
    <row r="747" ht="14.25" customHeight="1">
      <c r="A747" s="144"/>
      <c r="B747" s="144"/>
      <c r="C747" s="144"/>
      <c r="D747" s="182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</row>
    <row r="748" ht="14.25" customHeight="1">
      <c r="A748" s="144"/>
      <c r="B748" s="144"/>
      <c r="C748" s="144"/>
      <c r="D748" s="182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</row>
    <row r="749" ht="14.25" customHeight="1">
      <c r="A749" s="144"/>
      <c r="B749" s="144"/>
      <c r="C749" s="144"/>
      <c r="D749" s="182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</row>
    <row r="750" ht="14.25" customHeight="1">
      <c r="A750" s="144"/>
      <c r="B750" s="144"/>
      <c r="C750" s="144"/>
      <c r="D750" s="182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</row>
    <row r="751" ht="14.25" customHeight="1">
      <c r="A751" s="144"/>
      <c r="B751" s="144"/>
      <c r="C751" s="144"/>
      <c r="D751" s="182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</row>
    <row r="752" ht="14.25" customHeight="1">
      <c r="A752" s="144"/>
      <c r="B752" s="144"/>
      <c r="C752" s="144"/>
      <c r="D752" s="182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</row>
    <row r="753" ht="14.25" customHeight="1">
      <c r="A753" s="144"/>
      <c r="B753" s="144"/>
      <c r="C753" s="144"/>
      <c r="D753" s="182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</row>
    <row r="754" ht="14.25" customHeight="1">
      <c r="A754" s="144"/>
      <c r="B754" s="144"/>
      <c r="C754" s="144"/>
      <c r="D754" s="182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</row>
    <row r="755" ht="14.25" customHeight="1">
      <c r="A755" s="144"/>
      <c r="B755" s="144"/>
      <c r="C755" s="144"/>
      <c r="D755" s="182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</row>
    <row r="756" ht="14.25" customHeight="1">
      <c r="A756" s="144"/>
      <c r="B756" s="144"/>
      <c r="C756" s="144"/>
      <c r="D756" s="182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</row>
    <row r="757" ht="14.25" customHeight="1">
      <c r="A757" s="144"/>
      <c r="B757" s="144"/>
      <c r="C757" s="144"/>
      <c r="D757" s="182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</row>
    <row r="758" ht="14.25" customHeight="1">
      <c r="A758" s="144"/>
      <c r="B758" s="144"/>
      <c r="C758" s="144"/>
      <c r="D758" s="182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</row>
    <row r="759" ht="14.25" customHeight="1">
      <c r="A759" s="144"/>
      <c r="B759" s="144"/>
      <c r="C759" s="144"/>
      <c r="D759" s="182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</row>
    <row r="760" ht="14.25" customHeight="1">
      <c r="A760" s="144"/>
      <c r="B760" s="144"/>
      <c r="C760" s="144"/>
      <c r="D760" s="182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</row>
    <row r="761" ht="14.25" customHeight="1">
      <c r="A761" s="144"/>
      <c r="B761" s="144"/>
      <c r="C761" s="144"/>
      <c r="D761" s="182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</row>
    <row r="762" ht="14.25" customHeight="1">
      <c r="A762" s="144"/>
      <c r="B762" s="144"/>
      <c r="C762" s="144"/>
      <c r="D762" s="182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</row>
    <row r="763" ht="14.25" customHeight="1">
      <c r="A763" s="144"/>
      <c r="B763" s="144"/>
      <c r="C763" s="144"/>
      <c r="D763" s="182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</row>
    <row r="764" ht="14.25" customHeight="1">
      <c r="A764" s="144"/>
      <c r="B764" s="144"/>
      <c r="C764" s="144"/>
      <c r="D764" s="182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</row>
    <row r="765" ht="14.25" customHeight="1">
      <c r="A765" s="144"/>
      <c r="B765" s="144"/>
      <c r="C765" s="144"/>
      <c r="D765" s="182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</row>
    <row r="766" ht="14.25" customHeight="1">
      <c r="A766" s="144"/>
      <c r="B766" s="144"/>
      <c r="C766" s="144"/>
      <c r="D766" s="182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</row>
    <row r="767" ht="14.25" customHeight="1">
      <c r="A767" s="144"/>
      <c r="B767" s="144"/>
      <c r="C767" s="144"/>
      <c r="D767" s="182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</row>
    <row r="768" ht="14.25" customHeight="1">
      <c r="A768" s="144"/>
      <c r="B768" s="144"/>
      <c r="C768" s="144"/>
      <c r="D768" s="182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</row>
    <row r="769" ht="14.25" customHeight="1">
      <c r="A769" s="144"/>
      <c r="B769" s="144"/>
      <c r="C769" s="144"/>
      <c r="D769" s="182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</row>
    <row r="770" ht="14.25" customHeight="1">
      <c r="A770" s="144"/>
      <c r="B770" s="144"/>
      <c r="C770" s="144"/>
      <c r="D770" s="182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</row>
    <row r="771" ht="14.25" customHeight="1">
      <c r="A771" s="144"/>
      <c r="B771" s="144"/>
      <c r="C771" s="144"/>
      <c r="D771" s="182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</row>
    <row r="772" ht="14.25" customHeight="1">
      <c r="A772" s="144"/>
      <c r="B772" s="144"/>
      <c r="C772" s="144"/>
      <c r="D772" s="182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</row>
    <row r="773" ht="14.25" customHeight="1">
      <c r="A773" s="144"/>
      <c r="B773" s="144"/>
      <c r="C773" s="144"/>
      <c r="D773" s="182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</row>
    <row r="774" ht="14.25" customHeight="1">
      <c r="A774" s="144"/>
      <c r="B774" s="144"/>
      <c r="C774" s="144"/>
      <c r="D774" s="182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</row>
    <row r="775" ht="14.25" customHeight="1">
      <c r="A775" s="144"/>
      <c r="B775" s="144"/>
      <c r="C775" s="144"/>
      <c r="D775" s="182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</row>
    <row r="776" ht="14.25" customHeight="1">
      <c r="A776" s="144"/>
      <c r="B776" s="144"/>
      <c r="C776" s="144"/>
      <c r="D776" s="182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</row>
    <row r="777" ht="14.25" customHeight="1">
      <c r="A777" s="144"/>
      <c r="B777" s="144"/>
      <c r="C777" s="144"/>
      <c r="D777" s="182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</row>
    <row r="778" ht="14.25" customHeight="1">
      <c r="A778" s="144"/>
      <c r="B778" s="144"/>
      <c r="C778" s="144"/>
      <c r="D778" s="182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</row>
    <row r="779" ht="14.25" customHeight="1">
      <c r="A779" s="144"/>
      <c r="B779" s="144"/>
      <c r="C779" s="144"/>
      <c r="D779" s="182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</row>
    <row r="780" ht="14.25" customHeight="1">
      <c r="A780" s="144"/>
      <c r="B780" s="144"/>
      <c r="C780" s="144"/>
      <c r="D780" s="182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</row>
    <row r="781" ht="14.25" customHeight="1">
      <c r="A781" s="144"/>
      <c r="B781" s="144"/>
      <c r="C781" s="144"/>
      <c r="D781" s="182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</row>
    <row r="782" ht="14.25" customHeight="1">
      <c r="A782" s="144"/>
      <c r="B782" s="144"/>
      <c r="C782" s="144"/>
      <c r="D782" s="182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</row>
    <row r="783" ht="14.25" customHeight="1">
      <c r="A783" s="144"/>
      <c r="B783" s="144"/>
      <c r="C783" s="144"/>
      <c r="D783" s="182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</row>
    <row r="784" ht="14.25" customHeight="1">
      <c r="A784" s="144"/>
      <c r="B784" s="144"/>
      <c r="C784" s="144"/>
      <c r="D784" s="182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</row>
    <row r="785" ht="14.25" customHeight="1">
      <c r="A785" s="144"/>
      <c r="B785" s="144"/>
      <c r="C785" s="144"/>
      <c r="D785" s="182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</row>
    <row r="786" ht="14.25" customHeight="1">
      <c r="A786" s="144"/>
      <c r="B786" s="144"/>
      <c r="C786" s="144"/>
      <c r="D786" s="182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</row>
    <row r="787" ht="14.25" customHeight="1">
      <c r="A787" s="144"/>
      <c r="B787" s="144"/>
      <c r="C787" s="144"/>
      <c r="D787" s="182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</row>
    <row r="788" ht="14.25" customHeight="1">
      <c r="A788" s="144"/>
      <c r="B788" s="144"/>
      <c r="C788" s="144"/>
      <c r="D788" s="182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</row>
    <row r="789" ht="14.25" customHeight="1">
      <c r="A789" s="144"/>
      <c r="B789" s="144"/>
      <c r="C789" s="144"/>
      <c r="D789" s="182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</row>
    <row r="790" ht="14.25" customHeight="1">
      <c r="A790" s="144"/>
      <c r="B790" s="144"/>
      <c r="C790" s="144"/>
      <c r="D790" s="182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</row>
    <row r="791" ht="14.25" customHeight="1">
      <c r="A791" s="144"/>
      <c r="B791" s="144"/>
      <c r="C791" s="144"/>
      <c r="D791" s="182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</row>
    <row r="792" ht="14.25" customHeight="1">
      <c r="A792" s="144"/>
      <c r="B792" s="144"/>
      <c r="C792" s="144"/>
      <c r="D792" s="182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</row>
    <row r="793" ht="14.25" customHeight="1">
      <c r="A793" s="144"/>
      <c r="B793" s="144"/>
      <c r="C793" s="144"/>
      <c r="D793" s="182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</row>
    <row r="794" ht="14.25" customHeight="1">
      <c r="A794" s="144"/>
      <c r="B794" s="144"/>
      <c r="C794" s="144"/>
      <c r="D794" s="182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</row>
    <row r="795" ht="14.25" customHeight="1">
      <c r="A795" s="144"/>
      <c r="B795" s="144"/>
      <c r="C795" s="144"/>
      <c r="D795" s="182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</row>
    <row r="796" ht="14.25" customHeight="1">
      <c r="A796" s="144"/>
      <c r="B796" s="144"/>
      <c r="C796" s="144"/>
      <c r="D796" s="182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</row>
    <row r="797" ht="14.25" customHeight="1">
      <c r="A797" s="144"/>
      <c r="B797" s="144"/>
      <c r="C797" s="144"/>
      <c r="D797" s="182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</row>
    <row r="798" ht="14.25" customHeight="1">
      <c r="A798" s="144"/>
      <c r="B798" s="144"/>
      <c r="C798" s="144"/>
      <c r="D798" s="182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</row>
    <row r="799" ht="14.25" customHeight="1">
      <c r="A799" s="144"/>
      <c r="B799" s="144"/>
      <c r="C799" s="144"/>
      <c r="D799" s="182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</row>
    <row r="800" ht="14.25" customHeight="1">
      <c r="A800" s="144"/>
      <c r="B800" s="144"/>
      <c r="C800" s="144"/>
      <c r="D800" s="182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</row>
    <row r="801" ht="14.25" customHeight="1">
      <c r="A801" s="144"/>
      <c r="B801" s="144"/>
      <c r="C801" s="144"/>
      <c r="D801" s="182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</row>
    <row r="802" ht="14.25" customHeight="1">
      <c r="A802" s="144"/>
      <c r="B802" s="144"/>
      <c r="C802" s="144"/>
      <c r="D802" s="182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</row>
    <row r="803" ht="14.25" customHeight="1">
      <c r="A803" s="144"/>
      <c r="B803" s="144"/>
      <c r="C803" s="144"/>
      <c r="D803" s="182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</row>
    <row r="804" ht="14.25" customHeight="1">
      <c r="A804" s="144"/>
      <c r="B804" s="144"/>
      <c r="C804" s="144"/>
      <c r="D804" s="182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</row>
    <row r="805" ht="14.25" customHeight="1">
      <c r="A805" s="144"/>
      <c r="B805" s="144"/>
      <c r="C805" s="144"/>
      <c r="D805" s="182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</row>
    <row r="806" ht="14.25" customHeight="1">
      <c r="A806" s="144"/>
      <c r="B806" s="144"/>
      <c r="C806" s="144"/>
      <c r="D806" s="182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</row>
    <row r="807" ht="14.25" customHeight="1">
      <c r="A807" s="144"/>
      <c r="B807" s="144"/>
      <c r="C807" s="144"/>
      <c r="D807" s="182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</row>
    <row r="808" ht="14.25" customHeight="1">
      <c r="A808" s="144"/>
      <c r="B808" s="144"/>
      <c r="C808" s="144"/>
      <c r="D808" s="182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</row>
    <row r="809" ht="14.25" customHeight="1">
      <c r="A809" s="144"/>
      <c r="B809" s="144"/>
      <c r="C809" s="144"/>
      <c r="D809" s="182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</row>
    <row r="810" ht="14.25" customHeight="1">
      <c r="A810" s="144"/>
      <c r="B810" s="144"/>
      <c r="C810" s="144"/>
      <c r="D810" s="182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</row>
    <row r="811" ht="14.25" customHeight="1">
      <c r="A811" s="144"/>
      <c r="B811" s="144"/>
      <c r="C811" s="144"/>
      <c r="D811" s="182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</row>
    <row r="812" ht="14.25" customHeight="1">
      <c r="A812" s="144"/>
      <c r="B812" s="144"/>
      <c r="C812" s="144"/>
      <c r="D812" s="182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</row>
    <row r="813" ht="14.25" customHeight="1">
      <c r="A813" s="144"/>
      <c r="B813" s="144"/>
      <c r="C813" s="144"/>
      <c r="D813" s="182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</row>
    <row r="814" ht="14.25" customHeight="1">
      <c r="A814" s="144"/>
      <c r="B814" s="144"/>
      <c r="C814" s="144"/>
      <c r="D814" s="182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</row>
    <row r="815" ht="14.25" customHeight="1">
      <c r="A815" s="144"/>
      <c r="B815" s="144"/>
      <c r="C815" s="144"/>
      <c r="D815" s="182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</row>
    <row r="816" ht="14.25" customHeight="1">
      <c r="A816" s="144"/>
      <c r="B816" s="144"/>
      <c r="C816" s="144"/>
      <c r="D816" s="182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</row>
    <row r="817" ht="14.25" customHeight="1">
      <c r="A817" s="144"/>
      <c r="B817" s="144"/>
      <c r="C817" s="144"/>
      <c r="D817" s="182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</row>
    <row r="818" ht="14.25" customHeight="1">
      <c r="A818" s="144"/>
      <c r="B818" s="144"/>
      <c r="C818" s="144"/>
      <c r="D818" s="182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</row>
    <row r="819" ht="14.25" customHeight="1">
      <c r="A819" s="144"/>
      <c r="B819" s="144"/>
      <c r="C819" s="144"/>
      <c r="D819" s="182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</row>
    <row r="820" ht="14.25" customHeight="1">
      <c r="A820" s="144"/>
      <c r="B820" s="144"/>
      <c r="C820" s="144"/>
      <c r="D820" s="182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</row>
    <row r="821" ht="14.25" customHeight="1">
      <c r="A821" s="144"/>
      <c r="B821" s="144"/>
      <c r="C821" s="144"/>
      <c r="D821" s="182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</row>
    <row r="822" ht="14.25" customHeight="1">
      <c r="A822" s="144"/>
      <c r="B822" s="144"/>
      <c r="C822" s="144"/>
      <c r="D822" s="182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</row>
    <row r="823" ht="14.25" customHeight="1">
      <c r="A823" s="144"/>
      <c r="B823" s="144"/>
      <c r="C823" s="144"/>
      <c r="D823" s="182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</row>
    <row r="824" ht="14.25" customHeight="1">
      <c r="A824" s="144"/>
      <c r="B824" s="144"/>
      <c r="C824" s="144"/>
      <c r="D824" s="182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</row>
    <row r="825" ht="14.25" customHeight="1">
      <c r="A825" s="144"/>
      <c r="B825" s="144"/>
      <c r="C825" s="144"/>
      <c r="D825" s="182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</row>
    <row r="826" ht="14.25" customHeight="1">
      <c r="A826" s="144"/>
      <c r="B826" s="144"/>
      <c r="C826" s="144"/>
      <c r="D826" s="182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</row>
    <row r="827" ht="14.25" customHeight="1">
      <c r="A827" s="144"/>
      <c r="B827" s="144"/>
      <c r="C827" s="144"/>
      <c r="D827" s="182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</row>
    <row r="828" ht="14.25" customHeight="1">
      <c r="A828" s="144"/>
      <c r="B828" s="144"/>
      <c r="C828" s="144"/>
      <c r="D828" s="182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</row>
    <row r="829" ht="14.25" customHeight="1">
      <c r="A829" s="144"/>
      <c r="B829" s="144"/>
      <c r="C829" s="144"/>
      <c r="D829" s="182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</row>
    <row r="830" ht="14.25" customHeight="1">
      <c r="A830" s="144"/>
      <c r="B830" s="144"/>
      <c r="C830" s="144"/>
      <c r="D830" s="182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</row>
    <row r="831" ht="14.25" customHeight="1">
      <c r="A831" s="144"/>
      <c r="B831" s="144"/>
      <c r="C831" s="144"/>
      <c r="D831" s="182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</row>
    <row r="832" ht="14.25" customHeight="1">
      <c r="A832" s="144"/>
      <c r="B832" s="144"/>
      <c r="C832" s="144"/>
      <c r="D832" s="182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</row>
    <row r="833" ht="14.25" customHeight="1">
      <c r="A833" s="144"/>
      <c r="B833" s="144"/>
      <c r="C833" s="144"/>
      <c r="D833" s="182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</row>
    <row r="834" ht="14.25" customHeight="1">
      <c r="A834" s="144"/>
      <c r="B834" s="144"/>
      <c r="C834" s="144"/>
      <c r="D834" s="182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</row>
    <row r="835" ht="14.25" customHeight="1">
      <c r="A835" s="144"/>
      <c r="B835" s="144"/>
      <c r="C835" s="144"/>
      <c r="D835" s="182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</row>
    <row r="836" ht="14.25" customHeight="1">
      <c r="A836" s="144"/>
      <c r="B836" s="144"/>
      <c r="C836" s="144"/>
      <c r="D836" s="182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</row>
    <row r="837" ht="14.25" customHeight="1">
      <c r="A837" s="144"/>
      <c r="B837" s="144"/>
      <c r="C837" s="144"/>
      <c r="D837" s="182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</row>
    <row r="838" ht="14.25" customHeight="1">
      <c r="A838" s="144"/>
      <c r="B838" s="144"/>
      <c r="C838" s="144"/>
      <c r="D838" s="182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</row>
    <row r="839" ht="14.25" customHeight="1">
      <c r="A839" s="144"/>
      <c r="B839" s="144"/>
      <c r="C839" s="144"/>
      <c r="D839" s="182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</row>
    <row r="840" ht="14.25" customHeight="1">
      <c r="A840" s="144"/>
      <c r="B840" s="144"/>
      <c r="C840" s="144"/>
      <c r="D840" s="182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</row>
    <row r="841" ht="14.25" customHeight="1">
      <c r="A841" s="144"/>
      <c r="B841" s="144"/>
      <c r="C841" s="144"/>
      <c r="D841" s="182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</row>
    <row r="842" ht="14.25" customHeight="1">
      <c r="A842" s="144"/>
      <c r="B842" s="144"/>
      <c r="C842" s="144"/>
      <c r="D842" s="182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</row>
    <row r="843" ht="14.25" customHeight="1">
      <c r="A843" s="144"/>
      <c r="B843" s="144"/>
      <c r="C843" s="144"/>
      <c r="D843" s="182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</row>
    <row r="844" ht="14.25" customHeight="1">
      <c r="A844" s="144"/>
      <c r="B844" s="144"/>
      <c r="C844" s="144"/>
      <c r="D844" s="182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</row>
    <row r="845" ht="14.25" customHeight="1">
      <c r="A845" s="144"/>
      <c r="B845" s="144"/>
      <c r="C845" s="144"/>
      <c r="D845" s="182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</row>
    <row r="846" ht="14.25" customHeight="1">
      <c r="A846" s="144"/>
      <c r="B846" s="144"/>
      <c r="C846" s="144"/>
      <c r="D846" s="182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</row>
    <row r="847" ht="14.25" customHeight="1">
      <c r="A847" s="144"/>
      <c r="B847" s="144"/>
      <c r="C847" s="144"/>
      <c r="D847" s="182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</row>
    <row r="848" ht="14.25" customHeight="1">
      <c r="A848" s="144"/>
      <c r="B848" s="144"/>
      <c r="C848" s="144"/>
      <c r="D848" s="182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</row>
    <row r="849" ht="14.25" customHeight="1">
      <c r="A849" s="144"/>
      <c r="B849" s="144"/>
      <c r="C849" s="144"/>
      <c r="D849" s="182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</row>
    <row r="850" ht="14.25" customHeight="1">
      <c r="A850" s="144"/>
      <c r="B850" s="144"/>
      <c r="C850" s="144"/>
      <c r="D850" s="182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</row>
    <row r="851" ht="14.25" customHeight="1">
      <c r="A851" s="144"/>
      <c r="B851" s="144"/>
      <c r="C851" s="144"/>
      <c r="D851" s="182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</row>
    <row r="852" ht="14.25" customHeight="1">
      <c r="A852" s="144"/>
      <c r="B852" s="144"/>
      <c r="C852" s="144"/>
      <c r="D852" s="182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</row>
    <row r="853" ht="14.25" customHeight="1">
      <c r="A853" s="144"/>
      <c r="B853" s="144"/>
      <c r="C853" s="144"/>
      <c r="D853" s="182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</row>
    <row r="854" ht="14.25" customHeight="1">
      <c r="A854" s="144"/>
      <c r="B854" s="144"/>
      <c r="C854" s="144"/>
      <c r="D854" s="182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</row>
    <row r="855" ht="14.25" customHeight="1">
      <c r="A855" s="144"/>
      <c r="B855" s="144"/>
      <c r="C855" s="144"/>
      <c r="D855" s="182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</row>
    <row r="856" ht="14.25" customHeight="1">
      <c r="A856" s="144"/>
      <c r="B856" s="144"/>
      <c r="C856" s="144"/>
      <c r="D856" s="182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</row>
    <row r="857" ht="14.25" customHeight="1">
      <c r="A857" s="144"/>
      <c r="B857" s="144"/>
      <c r="C857" s="144"/>
      <c r="D857" s="182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</row>
    <row r="858" ht="14.25" customHeight="1">
      <c r="A858" s="144"/>
      <c r="B858" s="144"/>
      <c r="C858" s="144"/>
      <c r="D858" s="182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</row>
    <row r="859" ht="14.25" customHeight="1">
      <c r="A859" s="144"/>
      <c r="B859" s="144"/>
      <c r="C859" s="144"/>
      <c r="D859" s="182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</row>
    <row r="860" ht="14.25" customHeight="1">
      <c r="A860" s="144"/>
      <c r="B860" s="144"/>
      <c r="C860" s="144"/>
      <c r="D860" s="182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</row>
    <row r="861" ht="14.25" customHeight="1">
      <c r="A861" s="144"/>
      <c r="B861" s="144"/>
      <c r="C861" s="144"/>
      <c r="D861" s="182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</row>
    <row r="862" ht="14.25" customHeight="1">
      <c r="A862" s="144"/>
      <c r="B862" s="144"/>
      <c r="C862" s="144"/>
      <c r="D862" s="182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</row>
    <row r="863" ht="14.25" customHeight="1">
      <c r="A863" s="144"/>
      <c r="B863" s="144"/>
      <c r="C863" s="144"/>
      <c r="D863" s="182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</row>
    <row r="864" ht="14.25" customHeight="1">
      <c r="A864" s="144"/>
      <c r="B864" s="144"/>
      <c r="C864" s="144"/>
      <c r="D864" s="182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</row>
    <row r="865" ht="14.25" customHeight="1">
      <c r="A865" s="144"/>
      <c r="B865" s="144"/>
      <c r="C865" s="144"/>
      <c r="D865" s="182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</row>
    <row r="866" ht="14.25" customHeight="1">
      <c r="A866" s="144"/>
      <c r="B866" s="144"/>
      <c r="C866" s="144"/>
      <c r="D866" s="182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</row>
    <row r="867" ht="14.25" customHeight="1">
      <c r="A867" s="144"/>
      <c r="B867" s="144"/>
      <c r="C867" s="144"/>
      <c r="D867" s="182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</row>
    <row r="868" ht="14.25" customHeight="1">
      <c r="A868" s="144"/>
      <c r="B868" s="144"/>
      <c r="C868" s="144"/>
      <c r="D868" s="182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</row>
    <row r="869" ht="14.25" customHeight="1">
      <c r="A869" s="144"/>
      <c r="B869" s="144"/>
      <c r="C869" s="144"/>
      <c r="D869" s="182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</row>
    <row r="870" ht="14.25" customHeight="1">
      <c r="A870" s="144"/>
      <c r="B870" s="144"/>
      <c r="C870" s="144"/>
      <c r="D870" s="182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</row>
    <row r="871" ht="14.25" customHeight="1">
      <c r="A871" s="144"/>
      <c r="B871" s="144"/>
      <c r="C871" s="144"/>
      <c r="D871" s="182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</row>
    <row r="872" ht="14.25" customHeight="1">
      <c r="A872" s="144"/>
      <c r="B872" s="144"/>
      <c r="C872" s="144"/>
      <c r="D872" s="182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</row>
    <row r="873" ht="14.25" customHeight="1">
      <c r="A873" s="144"/>
      <c r="B873" s="144"/>
      <c r="C873" s="144"/>
      <c r="D873" s="182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</row>
    <row r="874" ht="14.25" customHeight="1">
      <c r="A874" s="144"/>
      <c r="B874" s="144"/>
      <c r="C874" s="144"/>
      <c r="D874" s="182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</row>
    <row r="875" ht="14.25" customHeight="1">
      <c r="A875" s="144"/>
      <c r="B875" s="144"/>
      <c r="C875" s="144"/>
      <c r="D875" s="182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</row>
    <row r="876" ht="14.25" customHeight="1">
      <c r="A876" s="144"/>
      <c r="B876" s="144"/>
      <c r="C876" s="144"/>
      <c r="D876" s="182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</row>
    <row r="877" ht="14.25" customHeight="1">
      <c r="A877" s="144"/>
      <c r="B877" s="144"/>
      <c r="C877" s="144"/>
      <c r="D877" s="182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</row>
    <row r="878" ht="14.25" customHeight="1">
      <c r="A878" s="144"/>
      <c r="B878" s="144"/>
      <c r="C878" s="144"/>
      <c r="D878" s="182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</row>
    <row r="879" ht="14.25" customHeight="1">
      <c r="A879" s="144"/>
      <c r="B879" s="144"/>
      <c r="C879" s="144"/>
      <c r="D879" s="182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</row>
    <row r="880" ht="14.25" customHeight="1">
      <c r="A880" s="144"/>
      <c r="B880" s="144"/>
      <c r="C880" s="144"/>
      <c r="D880" s="182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</row>
    <row r="881" ht="14.25" customHeight="1">
      <c r="A881" s="144"/>
      <c r="B881" s="144"/>
      <c r="C881" s="144"/>
      <c r="D881" s="182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</row>
    <row r="882" ht="14.25" customHeight="1">
      <c r="A882" s="144"/>
      <c r="B882" s="144"/>
      <c r="C882" s="144"/>
      <c r="D882" s="182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</row>
    <row r="883" ht="14.25" customHeight="1">
      <c r="A883" s="144"/>
      <c r="B883" s="144"/>
      <c r="C883" s="144"/>
      <c r="D883" s="182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</row>
    <row r="884" ht="14.25" customHeight="1">
      <c r="A884" s="144"/>
      <c r="B884" s="144"/>
      <c r="C884" s="144"/>
      <c r="D884" s="182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</row>
    <row r="885" ht="14.25" customHeight="1">
      <c r="A885" s="144"/>
      <c r="B885" s="144"/>
      <c r="C885" s="144"/>
      <c r="D885" s="182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</row>
    <row r="886" ht="14.25" customHeight="1">
      <c r="A886" s="144"/>
      <c r="B886" s="144"/>
      <c r="C886" s="144"/>
      <c r="D886" s="182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</row>
    <row r="887" ht="14.25" customHeight="1">
      <c r="A887" s="144"/>
      <c r="B887" s="144"/>
      <c r="C887" s="144"/>
      <c r="D887" s="182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</row>
    <row r="888" ht="14.25" customHeight="1">
      <c r="A888" s="144"/>
      <c r="B888" s="144"/>
      <c r="C888" s="144"/>
      <c r="D888" s="182"/>
      <c r="E888" s="144"/>
      <c r="F888" s="144"/>
      <c r="G888" s="144"/>
      <c r="H888" s="144"/>
      <c r="I888" s="144"/>
      <c r="J888" s="144"/>
      <c r="K888" s="144"/>
      <c r="L888" s="144"/>
      <c r="M888" s="144"/>
      <c r="N888" s="144"/>
      <c r="O888" s="144"/>
      <c r="P888" s="144"/>
      <c r="Q888" s="144"/>
      <c r="R888" s="144"/>
      <c r="S888" s="144"/>
      <c r="T888" s="144"/>
      <c r="U888" s="144"/>
      <c r="V888" s="144"/>
      <c r="W888" s="144"/>
      <c r="X888" s="144"/>
      <c r="Y888" s="144"/>
      <c r="Z888" s="144"/>
    </row>
    <row r="889" ht="14.25" customHeight="1">
      <c r="A889" s="144"/>
      <c r="B889" s="144"/>
      <c r="C889" s="144"/>
      <c r="D889" s="182"/>
      <c r="E889" s="144"/>
      <c r="F889" s="144"/>
      <c r="G889" s="144"/>
      <c r="H889" s="144"/>
      <c r="I889" s="144"/>
      <c r="J889" s="144"/>
      <c r="K889" s="144"/>
      <c r="L889" s="144"/>
      <c r="M889" s="144"/>
      <c r="N889" s="144"/>
      <c r="O889" s="144"/>
      <c r="P889" s="144"/>
      <c r="Q889" s="144"/>
      <c r="R889" s="144"/>
      <c r="S889" s="144"/>
      <c r="T889" s="144"/>
      <c r="U889" s="144"/>
      <c r="V889" s="144"/>
      <c r="W889" s="144"/>
      <c r="X889" s="144"/>
      <c r="Y889" s="144"/>
      <c r="Z889" s="144"/>
    </row>
    <row r="890" ht="14.25" customHeight="1">
      <c r="A890" s="144"/>
      <c r="B890" s="144"/>
      <c r="C890" s="144"/>
      <c r="D890" s="182"/>
      <c r="E890" s="144"/>
      <c r="F890" s="144"/>
      <c r="G890" s="144"/>
      <c r="H890" s="144"/>
      <c r="I890" s="144"/>
      <c r="J890" s="144"/>
      <c r="K890" s="144"/>
      <c r="L890" s="144"/>
      <c r="M890" s="144"/>
      <c r="N890" s="144"/>
      <c r="O890" s="144"/>
      <c r="P890" s="144"/>
      <c r="Q890" s="144"/>
      <c r="R890" s="144"/>
      <c r="S890" s="144"/>
      <c r="T890" s="144"/>
      <c r="U890" s="144"/>
      <c r="V890" s="144"/>
      <c r="W890" s="144"/>
      <c r="X890" s="144"/>
      <c r="Y890" s="144"/>
      <c r="Z890" s="144"/>
    </row>
    <row r="891" ht="14.25" customHeight="1">
      <c r="A891" s="144"/>
      <c r="B891" s="144"/>
      <c r="C891" s="144"/>
      <c r="D891" s="182"/>
      <c r="E891" s="144"/>
      <c r="F891" s="144"/>
      <c r="G891" s="144"/>
      <c r="H891" s="144"/>
      <c r="I891" s="144"/>
      <c r="J891" s="144"/>
      <c r="K891" s="144"/>
      <c r="L891" s="144"/>
      <c r="M891" s="144"/>
      <c r="N891" s="144"/>
      <c r="O891" s="144"/>
      <c r="P891" s="144"/>
      <c r="Q891" s="144"/>
      <c r="R891" s="144"/>
      <c r="S891" s="144"/>
      <c r="T891" s="144"/>
      <c r="U891" s="144"/>
      <c r="V891" s="144"/>
      <c r="W891" s="144"/>
      <c r="X891" s="144"/>
      <c r="Y891" s="144"/>
      <c r="Z891" s="144"/>
    </row>
    <row r="892" ht="14.25" customHeight="1">
      <c r="A892" s="144"/>
      <c r="B892" s="144"/>
      <c r="C892" s="144"/>
      <c r="D892" s="182"/>
      <c r="E892" s="144"/>
      <c r="F892" s="144"/>
      <c r="G892" s="144"/>
      <c r="H892" s="144"/>
      <c r="I892" s="144"/>
      <c r="J892" s="144"/>
      <c r="K892" s="144"/>
      <c r="L892" s="144"/>
      <c r="M892" s="144"/>
      <c r="N892" s="144"/>
      <c r="O892" s="144"/>
      <c r="P892" s="144"/>
      <c r="Q892" s="144"/>
      <c r="R892" s="144"/>
      <c r="S892" s="144"/>
      <c r="T892" s="144"/>
      <c r="U892" s="144"/>
      <c r="V892" s="144"/>
      <c r="W892" s="144"/>
      <c r="X892" s="144"/>
      <c r="Y892" s="144"/>
      <c r="Z892" s="144"/>
    </row>
    <row r="893" ht="14.25" customHeight="1">
      <c r="A893" s="144"/>
      <c r="B893" s="144"/>
      <c r="C893" s="144"/>
      <c r="D893" s="182"/>
      <c r="E893" s="144"/>
      <c r="F893" s="144"/>
      <c r="G893" s="144"/>
      <c r="H893" s="144"/>
      <c r="I893" s="144"/>
      <c r="J893" s="144"/>
      <c r="K893" s="144"/>
      <c r="L893" s="144"/>
      <c r="M893" s="144"/>
      <c r="N893" s="144"/>
      <c r="O893" s="144"/>
      <c r="P893" s="144"/>
      <c r="Q893" s="144"/>
      <c r="R893" s="144"/>
      <c r="S893" s="144"/>
      <c r="T893" s="144"/>
      <c r="U893" s="144"/>
      <c r="V893" s="144"/>
      <c r="W893" s="144"/>
      <c r="X893" s="144"/>
      <c r="Y893" s="144"/>
      <c r="Z893" s="144"/>
    </row>
    <row r="894" ht="14.25" customHeight="1">
      <c r="A894" s="144"/>
      <c r="B894" s="144"/>
      <c r="C894" s="144"/>
      <c r="D894" s="182"/>
      <c r="E894" s="144"/>
      <c r="F894" s="144"/>
      <c r="G894" s="144"/>
      <c r="H894" s="144"/>
      <c r="I894" s="144"/>
      <c r="J894" s="144"/>
      <c r="K894" s="144"/>
      <c r="L894" s="144"/>
      <c r="M894" s="144"/>
      <c r="N894" s="144"/>
      <c r="O894" s="144"/>
      <c r="P894" s="144"/>
      <c r="Q894" s="144"/>
      <c r="R894" s="144"/>
      <c r="S894" s="144"/>
      <c r="T894" s="144"/>
      <c r="U894" s="144"/>
      <c r="V894" s="144"/>
      <c r="W894" s="144"/>
      <c r="X894" s="144"/>
      <c r="Y894" s="144"/>
      <c r="Z894" s="144"/>
    </row>
    <row r="895" ht="14.25" customHeight="1">
      <c r="A895" s="144"/>
      <c r="B895" s="144"/>
      <c r="C895" s="144"/>
      <c r="D895" s="182"/>
      <c r="E895" s="144"/>
      <c r="F895" s="144"/>
      <c r="G895" s="144"/>
      <c r="H895" s="144"/>
      <c r="I895" s="144"/>
      <c r="J895" s="144"/>
      <c r="K895" s="144"/>
      <c r="L895" s="144"/>
      <c r="M895" s="144"/>
      <c r="N895" s="144"/>
      <c r="O895" s="144"/>
      <c r="P895" s="144"/>
      <c r="Q895" s="144"/>
      <c r="R895" s="144"/>
      <c r="S895" s="144"/>
      <c r="T895" s="144"/>
      <c r="U895" s="144"/>
      <c r="V895" s="144"/>
      <c r="W895" s="144"/>
      <c r="X895" s="144"/>
      <c r="Y895" s="144"/>
      <c r="Z895" s="144"/>
    </row>
    <row r="896" ht="14.25" customHeight="1">
      <c r="A896" s="144"/>
      <c r="B896" s="144"/>
      <c r="C896" s="144"/>
      <c r="D896" s="182"/>
      <c r="E896" s="144"/>
      <c r="F896" s="144"/>
      <c r="G896" s="14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</row>
    <row r="897" ht="14.25" customHeight="1">
      <c r="A897" s="144"/>
      <c r="B897" s="144"/>
      <c r="C897" s="144"/>
      <c r="D897" s="182"/>
      <c r="E897" s="144"/>
      <c r="F897" s="144"/>
      <c r="G897" s="14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</row>
    <row r="898" ht="14.25" customHeight="1">
      <c r="A898" s="144"/>
      <c r="B898" s="144"/>
      <c r="C898" s="144"/>
      <c r="D898" s="182"/>
      <c r="E898" s="144"/>
      <c r="F898" s="144"/>
      <c r="G898" s="14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</row>
    <row r="899" ht="14.25" customHeight="1">
      <c r="A899" s="144"/>
      <c r="B899" s="144"/>
      <c r="C899" s="144"/>
      <c r="D899" s="182"/>
      <c r="E899" s="144"/>
      <c r="F899" s="144"/>
      <c r="G899" s="14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</row>
    <row r="900" ht="14.25" customHeight="1">
      <c r="A900" s="144"/>
      <c r="B900" s="144"/>
      <c r="C900" s="144"/>
      <c r="D900" s="182"/>
      <c r="E900" s="144"/>
      <c r="F900" s="144"/>
      <c r="G900" s="14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</row>
    <row r="901" ht="14.25" customHeight="1">
      <c r="A901" s="144"/>
      <c r="B901" s="144"/>
      <c r="C901" s="144"/>
      <c r="D901" s="182"/>
      <c r="E901" s="144"/>
      <c r="F901" s="144"/>
      <c r="G901" s="14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</row>
    <row r="902" ht="14.25" customHeight="1">
      <c r="A902" s="144"/>
      <c r="B902" s="144"/>
      <c r="C902" s="144"/>
      <c r="D902" s="182"/>
      <c r="E902" s="144"/>
      <c r="F902" s="144"/>
      <c r="G902" s="14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</row>
    <row r="903" ht="14.25" customHeight="1">
      <c r="A903" s="144"/>
      <c r="B903" s="144"/>
      <c r="C903" s="144"/>
      <c r="D903" s="182"/>
      <c r="E903" s="144"/>
      <c r="F903" s="144"/>
      <c r="G903" s="14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</row>
    <row r="904" ht="14.25" customHeight="1">
      <c r="A904" s="144"/>
      <c r="B904" s="144"/>
      <c r="C904" s="144"/>
      <c r="D904" s="182"/>
      <c r="E904" s="144"/>
      <c r="F904" s="144"/>
      <c r="G904" s="144"/>
      <c r="H904" s="144"/>
      <c r="I904" s="144"/>
      <c r="J904" s="144"/>
      <c r="K904" s="144"/>
      <c r="L904" s="144"/>
      <c r="M904" s="144"/>
      <c r="N904" s="144"/>
      <c r="O904" s="144"/>
      <c r="P904" s="144"/>
      <c r="Q904" s="144"/>
      <c r="R904" s="144"/>
      <c r="S904" s="144"/>
      <c r="T904" s="144"/>
      <c r="U904" s="144"/>
      <c r="V904" s="144"/>
      <c r="W904" s="144"/>
      <c r="X904" s="144"/>
      <c r="Y904" s="144"/>
      <c r="Z904" s="144"/>
    </row>
    <row r="905" ht="14.25" customHeight="1">
      <c r="A905" s="144"/>
      <c r="B905" s="144"/>
      <c r="C905" s="144"/>
      <c r="D905" s="182"/>
      <c r="E905" s="144"/>
      <c r="F905" s="144"/>
      <c r="G905" s="144"/>
      <c r="H905" s="144"/>
      <c r="I905" s="144"/>
      <c r="J905" s="144"/>
      <c r="K905" s="144"/>
      <c r="L905" s="144"/>
      <c r="M905" s="144"/>
      <c r="N905" s="144"/>
      <c r="O905" s="144"/>
      <c r="P905" s="144"/>
      <c r="Q905" s="144"/>
      <c r="R905" s="144"/>
      <c r="S905" s="144"/>
      <c r="T905" s="144"/>
      <c r="U905" s="144"/>
      <c r="V905" s="144"/>
      <c r="W905" s="144"/>
      <c r="X905" s="144"/>
      <c r="Y905" s="144"/>
      <c r="Z905" s="144"/>
    </row>
    <row r="906" ht="14.25" customHeight="1">
      <c r="A906" s="144"/>
      <c r="B906" s="144"/>
      <c r="C906" s="144"/>
      <c r="D906" s="182"/>
      <c r="E906" s="144"/>
      <c r="F906" s="144"/>
      <c r="G906" s="144"/>
      <c r="H906" s="144"/>
      <c r="I906" s="144"/>
      <c r="J906" s="144"/>
      <c r="K906" s="144"/>
      <c r="L906" s="144"/>
      <c r="M906" s="144"/>
      <c r="N906" s="144"/>
      <c r="O906" s="144"/>
      <c r="P906" s="144"/>
      <c r="Q906" s="144"/>
      <c r="R906" s="144"/>
      <c r="S906" s="144"/>
      <c r="T906" s="144"/>
      <c r="U906" s="144"/>
      <c r="V906" s="144"/>
      <c r="W906" s="144"/>
      <c r="X906" s="144"/>
      <c r="Y906" s="144"/>
      <c r="Z906" s="144"/>
    </row>
    <row r="907" ht="14.25" customHeight="1">
      <c r="A907" s="144"/>
      <c r="B907" s="144"/>
      <c r="C907" s="144"/>
      <c r="D907" s="182"/>
      <c r="E907" s="144"/>
      <c r="F907" s="144"/>
      <c r="G907" s="144"/>
      <c r="H907" s="144"/>
      <c r="I907" s="144"/>
      <c r="J907" s="144"/>
      <c r="K907" s="144"/>
      <c r="L907" s="144"/>
      <c r="M907" s="144"/>
      <c r="N907" s="144"/>
      <c r="O907" s="144"/>
      <c r="P907" s="144"/>
      <c r="Q907" s="144"/>
      <c r="R907" s="144"/>
      <c r="S907" s="144"/>
      <c r="T907" s="144"/>
      <c r="U907" s="144"/>
      <c r="V907" s="144"/>
      <c r="W907" s="144"/>
      <c r="X907" s="144"/>
      <c r="Y907" s="144"/>
      <c r="Z907" s="144"/>
    </row>
    <row r="908" ht="14.25" customHeight="1">
      <c r="A908" s="144"/>
      <c r="B908" s="144"/>
      <c r="C908" s="144"/>
      <c r="D908" s="182"/>
      <c r="E908" s="144"/>
      <c r="F908" s="144"/>
      <c r="G908" s="144"/>
      <c r="H908" s="144"/>
      <c r="I908" s="144"/>
      <c r="J908" s="144"/>
      <c r="K908" s="144"/>
      <c r="L908" s="144"/>
      <c r="M908" s="144"/>
      <c r="N908" s="144"/>
      <c r="O908" s="144"/>
      <c r="P908" s="144"/>
      <c r="Q908" s="144"/>
      <c r="R908" s="144"/>
      <c r="S908" s="144"/>
      <c r="T908" s="144"/>
      <c r="U908" s="144"/>
      <c r="V908" s="144"/>
      <c r="W908" s="144"/>
      <c r="X908" s="144"/>
      <c r="Y908" s="144"/>
      <c r="Z908" s="144"/>
    </row>
    <row r="909" ht="14.25" customHeight="1">
      <c r="A909" s="144"/>
      <c r="B909" s="144"/>
      <c r="C909" s="144"/>
      <c r="D909" s="182"/>
      <c r="E909" s="144"/>
      <c r="F909" s="144"/>
      <c r="G909" s="144"/>
      <c r="H909" s="144"/>
      <c r="I909" s="144"/>
      <c r="J909" s="144"/>
      <c r="K909" s="144"/>
      <c r="L909" s="144"/>
      <c r="M909" s="144"/>
      <c r="N909" s="144"/>
      <c r="O909" s="144"/>
      <c r="P909" s="144"/>
      <c r="Q909" s="144"/>
      <c r="R909" s="144"/>
      <c r="S909" s="144"/>
      <c r="T909" s="144"/>
      <c r="U909" s="144"/>
      <c r="V909" s="144"/>
      <c r="W909" s="144"/>
      <c r="X909" s="144"/>
      <c r="Y909" s="144"/>
      <c r="Z909" s="144"/>
    </row>
    <row r="910" ht="14.25" customHeight="1">
      <c r="A910" s="144"/>
      <c r="B910" s="144"/>
      <c r="C910" s="144"/>
      <c r="D910" s="182"/>
      <c r="E910" s="144"/>
      <c r="F910" s="144"/>
      <c r="G910" s="144"/>
      <c r="H910" s="144"/>
      <c r="I910" s="144"/>
      <c r="J910" s="144"/>
      <c r="K910" s="144"/>
      <c r="L910" s="144"/>
      <c r="M910" s="144"/>
      <c r="N910" s="144"/>
      <c r="O910" s="144"/>
      <c r="P910" s="144"/>
      <c r="Q910" s="144"/>
      <c r="R910" s="144"/>
      <c r="S910" s="144"/>
      <c r="T910" s="144"/>
      <c r="U910" s="144"/>
      <c r="V910" s="144"/>
      <c r="W910" s="144"/>
      <c r="X910" s="144"/>
      <c r="Y910" s="144"/>
      <c r="Z910" s="144"/>
    </row>
    <row r="911" ht="14.25" customHeight="1">
      <c r="A911" s="144"/>
      <c r="B911" s="144"/>
      <c r="C911" s="144"/>
      <c r="D911" s="182"/>
      <c r="E911" s="144"/>
      <c r="F911" s="144"/>
      <c r="G911" s="144"/>
      <c r="H911" s="144"/>
      <c r="I911" s="144"/>
      <c r="J911" s="144"/>
      <c r="K911" s="144"/>
      <c r="L911" s="144"/>
      <c r="M911" s="144"/>
      <c r="N911" s="144"/>
      <c r="O911" s="144"/>
      <c r="P911" s="144"/>
      <c r="Q911" s="144"/>
      <c r="R911" s="144"/>
      <c r="S911" s="144"/>
      <c r="T911" s="144"/>
      <c r="U911" s="144"/>
      <c r="V911" s="144"/>
      <c r="W911" s="144"/>
      <c r="X911" s="144"/>
      <c r="Y911" s="144"/>
      <c r="Z911" s="144"/>
    </row>
    <row r="912" ht="14.25" customHeight="1">
      <c r="A912" s="144"/>
      <c r="B912" s="144"/>
      <c r="C912" s="144"/>
      <c r="D912" s="182"/>
      <c r="E912" s="144"/>
      <c r="F912" s="144"/>
      <c r="G912" s="144"/>
      <c r="H912" s="144"/>
      <c r="I912" s="144"/>
      <c r="J912" s="144"/>
      <c r="K912" s="144"/>
      <c r="L912" s="144"/>
      <c r="M912" s="144"/>
      <c r="N912" s="144"/>
      <c r="O912" s="144"/>
      <c r="P912" s="144"/>
      <c r="Q912" s="144"/>
      <c r="R912" s="144"/>
      <c r="S912" s="144"/>
      <c r="T912" s="144"/>
      <c r="U912" s="144"/>
      <c r="V912" s="144"/>
      <c r="W912" s="144"/>
      <c r="X912" s="144"/>
      <c r="Y912" s="144"/>
      <c r="Z912" s="144"/>
    </row>
    <row r="913" ht="14.25" customHeight="1">
      <c r="A913" s="144"/>
      <c r="B913" s="144"/>
      <c r="C913" s="144"/>
      <c r="D913" s="182"/>
      <c r="E913" s="144"/>
      <c r="F913" s="144"/>
      <c r="G913" s="144"/>
      <c r="H913" s="144"/>
      <c r="I913" s="144"/>
      <c r="J913" s="144"/>
      <c r="K913" s="144"/>
      <c r="L913" s="144"/>
      <c r="M913" s="144"/>
      <c r="N913" s="144"/>
      <c r="O913" s="144"/>
      <c r="P913" s="144"/>
      <c r="Q913" s="144"/>
      <c r="R913" s="144"/>
      <c r="S913" s="144"/>
      <c r="T913" s="144"/>
      <c r="U913" s="144"/>
      <c r="V913" s="144"/>
      <c r="W913" s="144"/>
      <c r="X913" s="144"/>
      <c r="Y913" s="144"/>
      <c r="Z913" s="144"/>
    </row>
    <row r="914" ht="14.25" customHeight="1">
      <c r="A914" s="144"/>
      <c r="B914" s="144"/>
      <c r="C914" s="144"/>
      <c r="D914" s="182"/>
      <c r="E914" s="144"/>
      <c r="F914" s="144"/>
      <c r="G914" s="144"/>
      <c r="H914" s="144"/>
      <c r="I914" s="144"/>
      <c r="J914" s="144"/>
      <c r="K914" s="144"/>
      <c r="L914" s="144"/>
      <c r="M914" s="144"/>
      <c r="N914" s="144"/>
      <c r="O914" s="144"/>
      <c r="P914" s="144"/>
      <c r="Q914" s="144"/>
      <c r="R914" s="144"/>
      <c r="S914" s="144"/>
      <c r="T914" s="144"/>
      <c r="U914" s="144"/>
      <c r="V914" s="144"/>
      <c r="W914" s="144"/>
      <c r="X914" s="144"/>
      <c r="Y914" s="144"/>
      <c r="Z914" s="144"/>
    </row>
    <row r="915" ht="14.25" customHeight="1">
      <c r="A915" s="144"/>
      <c r="B915" s="144"/>
      <c r="C915" s="144"/>
      <c r="D915" s="182"/>
      <c r="E915" s="144"/>
      <c r="F915" s="144"/>
      <c r="G915" s="144"/>
      <c r="H915" s="144"/>
      <c r="I915" s="144"/>
      <c r="J915" s="144"/>
      <c r="K915" s="144"/>
      <c r="L915" s="144"/>
      <c r="M915" s="144"/>
      <c r="N915" s="144"/>
      <c r="O915" s="144"/>
      <c r="P915" s="144"/>
      <c r="Q915" s="144"/>
      <c r="R915" s="144"/>
      <c r="S915" s="144"/>
      <c r="T915" s="144"/>
      <c r="U915" s="144"/>
      <c r="V915" s="144"/>
      <c r="W915" s="144"/>
      <c r="X915" s="144"/>
      <c r="Y915" s="144"/>
      <c r="Z915" s="144"/>
    </row>
    <row r="916" ht="14.25" customHeight="1">
      <c r="A916" s="144"/>
      <c r="B916" s="144"/>
      <c r="C916" s="144"/>
      <c r="D916" s="182"/>
      <c r="E916" s="144"/>
      <c r="F916" s="144"/>
      <c r="G916" s="144"/>
      <c r="H916" s="144"/>
      <c r="I916" s="144"/>
      <c r="J916" s="144"/>
      <c r="K916" s="144"/>
      <c r="L916" s="144"/>
      <c r="M916" s="144"/>
      <c r="N916" s="144"/>
      <c r="O916" s="144"/>
      <c r="P916" s="144"/>
      <c r="Q916" s="144"/>
      <c r="R916" s="144"/>
      <c r="S916" s="144"/>
      <c r="T916" s="144"/>
      <c r="U916" s="144"/>
      <c r="V916" s="144"/>
      <c r="W916" s="144"/>
      <c r="X916" s="144"/>
      <c r="Y916" s="144"/>
      <c r="Z916" s="144"/>
    </row>
    <row r="917" ht="14.25" customHeight="1">
      <c r="A917" s="144"/>
      <c r="B917" s="144"/>
      <c r="C917" s="144"/>
      <c r="D917" s="182"/>
      <c r="E917" s="144"/>
      <c r="F917" s="144"/>
      <c r="G917" s="144"/>
      <c r="H917" s="144"/>
      <c r="I917" s="144"/>
      <c r="J917" s="144"/>
      <c r="K917" s="144"/>
      <c r="L917" s="144"/>
      <c r="M917" s="144"/>
      <c r="N917" s="144"/>
      <c r="O917" s="144"/>
      <c r="P917" s="144"/>
      <c r="Q917" s="144"/>
      <c r="R917" s="144"/>
      <c r="S917" s="144"/>
      <c r="T917" s="144"/>
      <c r="U917" s="144"/>
      <c r="V917" s="144"/>
      <c r="W917" s="144"/>
      <c r="X917" s="144"/>
      <c r="Y917" s="144"/>
      <c r="Z917" s="144"/>
    </row>
    <row r="918" ht="14.25" customHeight="1">
      <c r="A918" s="144"/>
      <c r="B918" s="144"/>
      <c r="C918" s="144"/>
      <c r="D918" s="182"/>
      <c r="E918" s="144"/>
      <c r="F918" s="144"/>
      <c r="G918" s="144"/>
      <c r="H918" s="144"/>
      <c r="I918" s="144"/>
      <c r="J918" s="144"/>
      <c r="K918" s="144"/>
      <c r="L918" s="144"/>
      <c r="M918" s="144"/>
      <c r="N918" s="144"/>
      <c r="O918" s="144"/>
      <c r="P918" s="144"/>
      <c r="Q918" s="144"/>
      <c r="R918" s="144"/>
      <c r="S918" s="144"/>
      <c r="T918" s="144"/>
      <c r="U918" s="144"/>
      <c r="V918" s="144"/>
      <c r="W918" s="144"/>
      <c r="X918" s="144"/>
      <c r="Y918" s="144"/>
      <c r="Z918" s="144"/>
    </row>
    <row r="919" ht="14.25" customHeight="1">
      <c r="A919" s="144"/>
      <c r="B919" s="144"/>
      <c r="C919" s="144"/>
      <c r="D919" s="182"/>
      <c r="E919" s="144"/>
      <c r="F919" s="144"/>
      <c r="G919" s="144"/>
      <c r="H919" s="144"/>
      <c r="I919" s="144"/>
      <c r="J919" s="144"/>
      <c r="K919" s="144"/>
      <c r="L919" s="144"/>
      <c r="M919" s="144"/>
      <c r="N919" s="144"/>
      <c r="O919" s="144"/>
      <c r="P919" s="144"/>
      <c r="Q919" s="144"/>
      <c r="R919" s="144"/>
      <c r="S919" s="144"/>
      <c r="T919" s="144"/>
      <c r="U919" s="144"/>
      <c r="V919" s="144"/>
      <c r="W919" s="144"/>
      <c r="X919" s="144"/>
      <c r="Y919" s="144"/>
      <c r="Z919" s="144"/>
    </row>
    <row r="920" ht="14.25" customHeight="1">
      <c r="A920" s="144"/>
      <c r="B920" s="144"/>
      <c r="C920" s="144"/>
      <c r="D920" s="182"/>
      <c r="E920" s="144"/>
      <c r="F920" s="144"/>
      <c r="G920" s="144"/>
      <c r="H920" s="144"/>
      <c r="I920" s="144"/>
      <c r="J920" s="144"/>
      <c r="K920" s="144"/>
      <c r="L920" s="144"/>
      <c r="M920" s="144"/>
      <c r="N920" s="144"/>
      <c r="O920" s="144"/>
      <c r="P920" s="144"/>
      <c r="Q920" s="144"/>
      <c r="R920" s="144"/>
      <c r="S920" s="144"/>
      <c r="T920" s="144"/>
      <c r="U920" s="144"/>
      <c r="V920" s="144"/>
      <c r="W920" s="144"/>
      <c r="X920" s="144"/>
      <c r="Y920" s="144"/>
      <c r="Z920" s="144"/>
    </row>
    <row r="921" ht="14.25" customHeight="1">
      <c r="A921" s="144"/>
      <c r="B921" s="144"/>
      <c r="C921" s="144"/>
      <c r="D921" s="182"/>
      <c r="E921" s="144"/>
      <c r="F921" s="144"/>
      <c r="G921" s="144"/>
      <c r="H921" s="144"/>
      <c r="I921" s="144"/>
      <c r="J921" s="144"/>
      <c r="K921" s="144"/>
      <c r="L921" s="144"/>
      <c r="M921" s="144"/>
      <c r="N921" s="144"/>
      <c r="O921" s="144"/>
      <c r="P921" s="144"/>
      <c r="Q921" s="144"/>
      <c r="R921" s="144"/>
      <c r="S921" s="144"/>
      <c r="T921" s="144"/>
      <c r="U921" s="144"/>
      <c r="V921" s="144"/>
      <c r="W921" s="144"/>
      <c r="X921" s="144"/>
      <c r="Y921" s="144"/>
      <c r="Z921" s="144"/>
    </row>
    <row r="922" ht="14.25" customHeight="1">
      <c r="A922" s="144"/>
      <c r="B922" s="144"/>
      <c r="C922" s="144"/>
      <c r="D922" s="182"/>
      <c r="E922" s="144"/>
      <c r="F922" s="144"/>
      <c r="G922" s="144"/>
      <c r="H922" s="144"/>
      <c r="I922" s="144"/>
      <c r="J922" s="144"/>
      <c r="K922" s="144"/>
      <c r="L922" s="144"/>
      <c r="M922" s="144"/>
      <c r="N922" s="144"/>
      <c r="O922" s="144"/>
      <c r="P922" s="144"/>
      <c r="Q922" s="144"/>
      <c r="R922" s="144"/>
      <c r="S922" s="144"/>
      <c r="T922" s="144"/>
      <c r="U922" s="144"/>
      <c r="V922" s="144"/>
      <c r="W922" s="144"/>
      <c r="X922" s="144"/>
      <c r="Y922" s="144"/>
      <c r="Z922" s="144"/>
    </row>
    <row r="923" ht="14.25" customHeight="1">
      <c r="A923" s="144"/>
      <c r="B923" s="144"/>
      <c r="C923" s="144"/>
      <c r="D923" s="182"/>
      <c r="E923" s="144"/>
      <c r="F923" s="144"/>
      <c r="G923" s="144"/>
      <c r="H923" s="144"/>
      <c r="I923" s="144"/>
      <c r="J923" s="144"/>
      <c r="K923" s="144"/>
      <c r="L923" s="144"/>
      <c r="M923" s="144"/>
      <c r="N923" s="144"/>
      <c r="O923" s="144"/>
      <c r="P923" s="144"/>
      <c r="Q923" s="144"/>
      <c r="R923" s="144"/>
      <c r="S923" s="144"/>
      <c r="T923" s="144"/>
      <c r="U923" s="144"/>
      <c r="V923" s="144"/>
      <c r="W923" s="144"/>
      <c r="X923" s="144"/>
      <c r="Y923" s="144"/>
      <c r="Z923" s="144"/>
    </row>
    <row r="924" ht="14.25" customHeight="1">
      <c r="A924" s="144"/>
      <c r="B924" s="144"/>
      <c r="C924" s="144"/>
      <c r="D924" s="182"/>
      <c r="E924" s="144"/>
      <c r="F924" s="144"/>
      <c r="G924" s="144"/>
      <c r="H924" s="144"/>
      <c r="I924" s="144"/>
      <c r="J924" s="144"/>
      <c r="K924" s="144"/>
      <c r="L924" s="144"/>
      <c r="M924" s="144"/>
      <c r="N924" s="144"/>
      <c r="O924" s="144"/>
      <c r="P924" s="144"/>
      <c r="Q924" s="144"/>
      <c r="R924" s="144"/>
      <c r="S924" s="144"/>
      <c r="T924" s="144"/>
      <c r="U924" s="144"/>
      <c r="V924" s="144"/>
      <c r="W924" s="144"/>
      <c r="X924" s="144"/>
      <c r="Y924" s="144"/>
      <c r="Z924" s="144"/>
    </row>
    <row r="925" ht="14.25" customHeight="1">
      <c r="A925" s="144"/>
      <c r="B925" s="144"/>
      <c r="C925" s="144"/>
      <c r="D925" s="182"/>
      <c r="E925" s="144"/>
      <c r="F925" s="144"/>
      <c r="G925" s="144"/>
      <c r="H925" s="144"/>
      <c r="I925" s="144"/>
      <c r="J925" s="144"/>
      <c r="K925" s="144"/>
      <c r="L925" s="144"/>
      <c r="M925" s="144"/>
      <c r="N925" s="144"/>
      <c r="O925" s="144"/>
      <c r="P925" s="144"/>
      <c r="Q925" s="144"/>
      <c r="R925" s="144"/>
      <c r="S925" s="144"/>
      <c r="T925" s="144"/>
      <c r="U925" s="144"/>
      <c r="V925" s="144"/>
      <c r="W925" s="144"/>
      <c r="X925" s="144"/>
      <c r="Y925" s="144"/>
      <c r="Z925" s="144"/>
    </row>
    <row r="926" ht="14.25" customHeight="1">
      <c r="A926" s="144"/>
      <c r="B926" s="144"/>
      <c r="C926" s="144"/>
      <c r="D926" s="182"/>
      <c r="E926" s="144"/>
      <c r="F926" s="144"/>
      <c r="G926" s="144"/>
      <c r="H926" s="144"/>
      <c r="I926" s="144"/>
      <c r="J926" s="144"/>
      <c r="K926" s="144"/>
      <c r="L926" s="144"/>
      <c r="M926" s="144"/>
      <c r="N926" s="144"/>
      <c r="O926" s="144"/>
      <c r="P926" s="144"/>
      <c r="Q926" s="144"/>
      <c r="R926" s="144"/>
      <c r="S926" s="144"/>
      <c r="T926" s="144"/>
      <c r="U926" s="144"/>
      <c r="V926" s="144"/>
      <c r="W926" s="144"/>
      <c r="X926" s="144"/>
      <c r="Y926" s="144"/>
      <c r="Z926" s="144"/>
    </row>
    <row r="927" ht="14.25" customHeight="1">
      <c r="A927" s="144"/>
      <c r="B927" s="144"/>
      <c r="C927" s="144"/>
      <c r="D927" s="182"/>
      <c r="E927" s="144"/>
      <c r="F927" s="144"/>
      <c r="G927" s="144"/>
      <c r="H927" s="144"/>
      <c r="I927" s="144"/>
      <c r="J927" s="144"/>
      <c r="K927" s="144"/>
      <c r="L927" s="144"/>
      <c r="M927" s="144"/>
      <c r="N927" s="144"/>
      <c r="O927" s="144"/>
      <c r="P927" s="144"/>
      <c r="Q927" s="144"/>
      <c r="R927" s="144"/>
      <c r="S927" s="144"/>
      <c r="T927" s="144"/>
      <c r="U927" s="144"/>
      <c r="V927" s="144"/>
      <c r="W927" s="144"/>
      <c r="X927" s="144"/>
      <c r="Y927" s="144"/>
      <c r="Z927" s="144"/>
    </row>
    <row r="928" ht="14.25" customHeight="1">
      <c r="A928" s="144"/>
      <c r="B928" s="144"/>
      <c r="C928" s="144"/>
      <c r="D928" s="182"/>
      <c r="E928" s="144"/>
      <c r="F928" s="144"/>
      <c r="G928" s="144"/>
      <c r="H928" s="144"/>
      <c r="I928" s="144"/>
      <c r="J928" s="144"/>
      <c r="K928" s="144"/>
      <c r="L928" s="144"/>
      <c r="M928" s="144"/>
      <c r="N928" s="144"/>
      <c r="O928" s="144"/>
      <c r="P928" s="144"/>
      <c r="Q928" s="144"/>
      <c r="R928" s="144"/>
      <c r="S928" s="144"/>
      <c r="T928" s="144"/>
      <c r="U928" s="144"/>
      <c r="V928" s="144"/>
      <c r="W928" s="144"/>
      <c r="X928" s="144"/>
      <c r="Y928" s="144"/>
      <c r="Z928" s="144"/>
    </row>
    <row r="929" ht="14.25" customHeight="1">
      <c r="A929" s="144"/>
      <c r="B929" s="144"/>
      <c r="C929" s="144"/>
      <c r="D929" s="182"/>
      <c r="E929" s="144"/>
      <c r="F929" s="144"/>
      <c r="G929" s="144"/>
      <c r="H929" s="144"/>
      <c r="I929" s="144"/>
      <c r="J929" s="144"/>
      <c r="K929" s="144"/>
      <c r="L929" s="144"/>
      <c r="M929" s="144"/>
      <c r="N929" s="144"/>
      <c r="O929" s="144"/>
      <c r="P929" s="144"/>
      <c r="Q929" s="144"/>
      <c r="R929" s="144"/>
      <c r="S929" s="144"/>
      <c r="T929" s="144"/>
      <c r="U929" s="144"/>
      <c r="V929" s="144"/>
      <c r="W929" s="144"/>
      <c r="X929" s="144"/>
      <c r="Y929" s="144"/>
      <c r="Z929" s="144"/>
    </row>
    <row r="930" ht="14.25" customHeight="1">
      <c r="A930" s="144"/>
      <c r="B930" s="144"/>
      <c r="C930" s="144"/>
      <c r="D930" s="182"/>
      <c r="E930" s="144"/>
      <c r="F930" s="144"/>
      <c r="G930" s="144"/>
      <c r="H930" s="144"/>
      <c r="I930" s="144"/>
      <c r="J930" s="144"/>
      <c r="K930" s="144"/>
      <c r="L930" s="144"/>
      <c r="M930" s="144"/>
      <c r="N930" s="144"/>
      <c r="O930" s="144"/>
      <c r="P930" s="144"/>
      <c r="Q930" s="144"/>
      <c r="R930" s="144"/>
      <c r="S930" s="144"/>
      <c r="T930" s="144"/>
      <c r="U930" s="144"/>
      <c r="V930" s="144"/>
      <c r="W930" s="144"/>
      <c r="X930" s="144"/>
      <c r="Y930" s="144"/>
      <c r="Z930" s="144"/>
    </row>
    <row r="931" ht="14.25" customHeight="1">
      <c r="A931" s="144"/>
      <c r="B931" s="144"/>
      <c r="C931" s="144"/>
      <c r="D931" s="182"/>
      <c r="E931" s="144"/>
      <c r="F931" s="144"/>
      <c r="G931" s="144"/>
      <c r="H931" s="144"/>
      <c r="I931" s="144"/>
      <c r="J931" s="144"/>
      <c r="K931" s="144"/>
      <c r="L931" s="144"/>
      <c r="M931" s="144"/>
      <c r="N931" s="144"/>
      <c r="O931" s="144"/>
      <c r="P931" s="144"/>
      <c r="Q931" s="144"/>
      <c r="R931" s="144"/>
      <c r="S931" s="144"/>
      <c r="T931" s="144"/>
      <c r="U931" s="144"/>
      <c r="V931" s="144"/>
      <c r="W931" s="144"/>
      <c r="X931" s="144"/>
      <c r="Y931" s="144"/>
      <c r="Z931" s="144"/>
    </row>
    <row r="932" ht="14.25" customHeight="1">
      <c r="A932" s="144"/>
      <c r="B932" s="144"/>
      <c r="C932" s="144"/>
      <c r="D932" s="182"/>
      <c r="E932" s="144"/>
      <c r="F932" s="144"/>
      <c r="G932" s="144"/>
      <c r="H932" s="144"/>
      <c r="I932" s="144"/>
      <c r="J932" s="144"/>
      <c r="K932" s="144"/>
      <c r="L932" s="144"/>
      <c r="M932" s="144"/>
      <c r="N932" s="144"/>
      <c r="O932" s="144"/>
      <c r="P932" s="144"/>
      <c r="Q932" s="144"/>
      <c r="R932" s="144"/>
      <c r="S932" s="144"/>
      <c r="T932" s="144"/>
      <c r="U932" s="144"/>
      <c r="V932" s="144"/>
      <c r="W932" s="144"/>
      <c r="X932" s="144"/>
      <c r="Y932" s="144"/>
      <c r="Z932" s="144"/>
    </row>
    <row r="933" ht="14.25" customHeight="1">
      <c r="A933" s="144"/>
      <c r="B933" s="144"/>
      <c r="C933" s="144"/>
      <c r="D933" s="182"/>
      <c r="E933" s="144"/>
      <c r="F933" s="144"/>
      <c r="G933" s="144"/>
      <c r="H933" s="144"/>
      <c r="I933" s="144"/>
      <c r="J933" s="144"/>
      <c r="K933" s="144"/>
      <c r="L933" s="144"/>
      <c r="M933" s="144"/>
      <c r="N933" s="144"/>
      <c r="O933" s="144"/>
      <c r="P933" s="144"/>
      <c r="Q933" s="144"/>
      <c r="R933" s="144"/>
      <c r="S933" s="144"/>
      <c r="T933" s="144"/>
      <c r="U933" s="144"/>
      <c r="V933" s="144"/>
      <c r="W933" s="144"/>
      <c r="X933" s="144"/>
      <c r="Y933" s="144"/>
      <c r="Z933" s="144"/>
    </row>
    <row r="934" ht="14.25" customHeight="1">
      <c r="A934" s="144"/>
      <c r="B934" s="144"/>
      <c r="C934" s="144"/>
      <c r="D934" s="182"/>
      <c r="E934" s="144"/>
      <c r="F934" s="144"/>
      <c r="G934" s="144"/>
      <c r="H934" s="144"/>
      <c r="I934" s="144"/>
      <c r="J934" s="144"/>
      <c r="K934" s="144"/>
      <c r="L934" s="144"/>
      <c r="M934" s="144"/>
      <c r="N934" s="144"/>
      <c r="O934" s="144"/>
      <c r="P934" s="144"/>
      <c r="Q934" s="144"/>
      <c r="R934" s="144"/>
      <c r="S934" s="144"/>
      <c r="T934" s="144"/>
      <c r="U934" s="144"/>
      <c r="V934" s="144"/>
      <c r="W934" s="144"/>
      <c r="X934" s="144"/>
      <c r="Y934" s="144"/>
      <c r="Z934" s="144"/>
    </row>
    <row r="935" ht="14.25" customHeight="1">
      <c r="A935" s="144"/>
      <c r="B935" s="144"/>
      <c r="C935" s="144"/>
      <c r="D935" s="182"/>
      <c r="E935" s="144"/>
      <c r="F935" s="144"/>
      <c r="G935" s="144"/>
      <c r="H935" s="144"/>
      <c r="I935" s="144"/>
      <c r="J935" s="144"/>
      <c r="K935" s="144"/>
      <c r="L935" s="144"/>
      <c r="M935" s="144"/>
      <c r="N935" s="144"/>
      <c r="O935" s="144"/>
      <c r="P935" s="144"/>
      <c r="Q935" s="144"/>
      <c r="R935" s="144"/>
      <c r="S935" s="144"/>
      <c r="T935" s="144"/>
      <c r="U935" s="144"/>
      <c r="V935" s="144"/>
      <c r="W935" s="144"/>
      <c r="X935" s="144"/>
      <c r="Y935" s="144"/>
      <c r="Z935" s="144"/>
    </row>
    <row r="936" ht="14.25" customHeight="1">
      <c r="A936" s="144"/>
      <c r="B936" s="144"/>
      <c r="C936" s="144"/>
      <c r="D936" s="182"/>
      <c r="E936" s="144"/>
      <c r="F936" s="144"/>
      <c r="G936" s="144"/>
      <c r="H936" s="144"/>
      <c r="I936" s="144"/>
      <c r="J936" s="144"/>
      <c r="K936" s="144"/>
      <c r="L936" s="144"/>
      <c r="M936" s="144"/>
      <c r="N936" s="144"/>
      <c r="O936" s="144"/>
      <c r="P936" s="144"/>
      <c r="Q936" s="144"/>
      <c r="R936" s="144"/>
      <c r="S936" s="144"/>
      <c r="T936" s="144"/>
      <c r="U936" s="144"/>
      <c r="V936" s="144"/>
      <c r="W936" s="144"/>
      <c r="X936" s="144"/>
      <c r="Y936" s="144"/>
      <c r="Z936" s="144"/>
    </row>
    <row r="937" ht="14.25" customHeight="1">
      <c r="A937" s="144"/>
      <c r="B937" s="144"/>
      <c r="C937" s="144"/>
      <c r="D937" s="182"/>
      <c r="E937" s="144"/>
      <c r="F937" s="144"/>
      <c r="G937" s="144"/>
      <c r="H937" s="144"/>
      <c r="I937" s="144"/>
      <c r="J937" s="144"/>
      <c r="K937" s="144"/>
      <c r="L937" s="144"/>
      <c r="M937" s="144"/>
      <c r="N937" s="144"/>
      <c r="O937" s="144"/>
      <c r="P937" s="144"/>
      <c r="Q937" s="144"/>
      <c r="R937" s="144"/>
      <c r="S937" s="144"/>
      <c r="T937" s="144"/>
      <c r="U937" s="144"/>
      <c r="V937" s="144"/>
      <c r="W937" s="144"/>
      <c r="X937" s="144"/>
      <c r="Y937" s="144"/>
      <c r="Z937" s="144"/>
    </row>
    <row r="938" ht="14.25" customHeight="1">
      <c r="A938" s="144"/>
      <c r="B938" s="144"/>
      <c r="C938" s="144"/>
      <c r="D938" s="182"/>
      <c r="E938" s="144"/>
      <c r="F938" s="144"/>
      <c r="G938" s="144"/>
      <c r="H938" s="144"/>
      <c r="I938" s="144"/>
      <c r="J938" s="144"/>
      <c r="K938" s="144"/>
      <c r="L938" s="144"/>
      <c r="M938" s="144"/>
      <c r="N938" s="144"/>
      <c r="O938" s="144"/>
      <c r="P938" s="144"/>
      <c r="Q938" s="144"/>
      <c r="R938" s="144"/>
      <c r="S938" s="144"/>
      <c r="T938" s="144"/>
      <c r="U938" s="144"/>
      <c r="V938" s="144"/>
      <c r="W938" s="144"/>
      <c r="X938" s="144"/>
      <c r="Y938" s="144"/>
      <c r="Z938" s="144"/>
    </row>
    <row r="939" ht="14.25" customHeight="1">
      <c r="A939" s="144"/>
      <c r="B939" s="144"/>
      <c r="C939" s="144"/>
      <c r="D939" s="182"/>
      <c r="E939" s="144"/>
      <c r="F939" s="144"/>
      <c r="G939" s="144"/>
      <c r="H939" s="144"/>
      <c r="I939" s="144"/>
      <c r="J939" s="144"/>
      <c r="K939" s="144"/>
      <c r="L939" s="144"/>
      <c r="M939" s="144"/>
      <c r="N939" s="144"/>
      <c r="O939" s="144"/>
      <c r="P939" s="144"/>
      <c r="Q939" s="144"/>
      <c r="R939" s="144"/>
      <c r="S939" s="144"/>
      <c r="T939" s="144"/>
      <c r="U939" s="144"/>
      <c r="V939" s="144"/>
      <c r="W939" s="144"/>
      <c r="X939" s="144"/>
      <c r="Y939" s="144"/>
      <c r="Z939" s="144"/>
    </row>
    <row r="940" ht="14.25" customHeight="1">
      <c r="A940" s="144"/>
      <c r="B940" s="144"/>
      <c r="C940" s="144"/>
      <c r="D940" s="182"/>
      <c r="E940" s="144"/>
      <c r="F940" s="144"/>
      <c r="G940" s="144"/>
      <c r="H940" s="144"/>
      <c r="I940" s="144"/>
      <c r="J940" s="144"/>
      <c r="K940" s="144"/>
      <c r="L940" s="144"/>
      <c r="M940" s="144"/>
      <c r="N940" s="144"/>
      <c r="O940" s="144"/>
      <c r="P940" s="144"/>
      <c r="Q940" s="144"/>
      <c r="R940" s="144"/>
      <c r="S940" s="144"/>
      <c r="T940" s="144"/>
      <c r="U940" s="144"/>
      <c r="V940" s="144"/>
      <c r="W940" s="144"/>
      <c r="X940" s="144"/>
      <c r="Y940" s="144"/>
      <c r="Z940" s="144"/>
    </row>
    <row r="941" ht="14.25" customHeight="1">
      <c r="A941" s="144"/>
      <c r="B941" s="144"/>
      <c r="C941" s="144"/>
      <c r="D941" s="182"/>
      <c r="E941" s="144"/>
      <c r="F941" s="144"/>
      <c r="G941" s="144"/>
      <c r="H941" s="144"/>
      <c r="I941" s="144"/>
      <c r="J941" s="144"/>
      <c r="K941" s="144"/>
      <c r="L941" s="144"/>
      <c r="M941" s="144"/>
      <c r="N941" s="144"/>
      <c r="O941" s="144"/>
      <c r="P941" s="144"/>
      <c r="Q941" s="144"/>
      <c r="R941" s="144"/>
      <c r="S941" s="144"/>
      <c r="T941" s="144"/>
      <c r="U941" s="144"/>
      <c r="V941" s="144"/>
      <c r="W941" s="144"/>
      <c r="X941" s="144"/>
      <c r="Y941" s="144"/>
      <c r="Z941" s="144"/>
    </row>
    <row r="942" ht="14.25" customHeight="1">
      <c r="A942" s="144"/>
      <c r="B942" s="144"/>
      <c r="C942" s="144"/>
      <c r="D942" s="182"/>
      <c r="E942" s="144"/>
      <c r="F942" s="144"/>
      <c r="G942" s="144"/>
      <c r="H942" s="144"/>
      <c r="I942" s="144"/>
      <c r="J942" s="144"/>
      <c r="K942" s="144"/>
      <c r="L942" s="144"/>
      <c r="M942" s="144"/>
      <c r="N942" s="144"/>
      <c r="O942" s="144"/>
      <c r="P942" s="144"/>
      <c r="Q942" s="144"/>
      <c r="R942" s="144"/>
      <c r="S942" s="144"/>
      <c r="T942" s="144"/>
      <c r="U942" s="144"/>
      <c r="V942" s="144"/>
      <c r="W942" s="144"/>
      <c r="X942" s="144"/>
      <c r="Y942" s="144"/>
      <c r="Z942" s="144"/>
    </row>
    <row r="943" ht="14.25" customHeight="1">
      <c r="A943" s="144"/>
      <c r="B943" s="144"/>
      <c r="C943" s="144"/>
      <c r="D943" s="182"/>
      <c r="E943" s="144"/>
      <c r="F943" s="144"/>
      <c r="G943" s="144"/>
      <c r="H943" s="144"/>
      <c r="I943" s="144"/>
      <c r="J943" s="144"/>
      <c r="K943" s="144"/>
      <c r="L943" s="144"/>
      <c r="M943" s="144"/>
      <c r="N943" s="144"/>
      <c r="O943" s="144"/>
      <c r="P943" s="144"/>
      <c r="Q943" s="144"/>
      <c r="R943" s="144"/>
      <c r="S943" s="144"/>
      <c r="T943" s="144"/>
      <c r="U943" s="144"/>
      <c r="V943" s="144"/>
      <c r="W943" s="144"/>
      <c r="X943" s="144"/>
      <c r="Y943" s="144"/>
      <c r="Z943" s="144"/>
    </row>
    <row r="944" ht="14.25" customHeight="1">
      <c r="A944" s="144"/>
      <c r="B944" s="144"/>
      <c r="C944" s="144"/>
      <c r="D944" s="182"/>
      <c r="E944" s="144"/>
      <c r="F944" s="144"/>
      <c r="G944" s="144"/>
      <c r="H944" s="144"/>
      <c r="I944" s="144"/>
      <c r="J944" s="144"/>
      <c r="K944" s="144"/>
      <c r="L944" s="144"/>
      <c r="M944" s="144"/>
      <c r="N944" s="144"/>
      <c r="O944" s="144"/>
      <c r="P944" s="144"/>
      <c r="Q944" s="144"/>
      <c r="R944" s="144"/>
      <c r="S944" s="144"/>
      <c r="T944" s="144"/>
      <c r="U944" s="144"/>
      <c r="V944" s="144"/>
      <c r="W944" s="144"/>
      <c r="X944" s="144"/>
      <c r="Y944" s="144"/>
      <c r="Z944" s="144"/>
    </row>
    <row r="945" ht="14.25" customHeight="1">
      <c r="A945" s="144"/>
      <c r="B945" s="144"/>
      <c r="C945" s="144"/>
      <c r="D945" s="182"/>
      <c r="E945" s="144"/>
      <c r="F945" s="144"/>
      <c r="G945" s="144"/>
      <c r="H945" s="144"/>
      <c r="I945" s="144"/>
      <c r="J945" s="144"/>
      <c r="K945" s="144"/>
      <c r="L945" s="144"/>
      <c r="M945" s="144"/>
      <c r="N945" s="144"/>
      <c r="O945" s="144"/>
      <c r="P945" s="144"/>
      <c r="Q945" s="144"/>
      <c r="R945" s="144"/>
      <c r="S945" s="144"/>
      <c r="T945" s="144"/>
      <c r="U945" s="144"/>
      <c r="V945" s="144"/>
      <c r="W945" s="144"/>
      <c r="X945" s="144"/>
      <c r="Y945" s="144"/>
      <c r="Z945" s="144"/>
    </row>
    <row r="946" ht="14.25" customHeight="1">
      <c r="A946" s="144"/>
      <c r="B946" s="144"/>
      <c r="C946" s="144"/>
      <c r="D946" s="182"/>
      <c r="E946" s="144"/>
      <c r="F946" s="144"/>
      <c r="G946" s="144"/>
      <c r="H946" s="144"/>
      <c r="I946" s="144"/>
      <c r="J946" s="144"/>
      <c r="K946" s="144"/>
      <c r="L946" s="144"/>
      <c r="M946" s="144"/>
      <c r="N946" s="144"/>
      <c r="O946" s="144"/>
      <c r="P946" s="144"/>
      <c r="Q946" s="144"/>
      <c r="R946" s="144"/>
      <c r="S946" s="144"/>
      <c r="T946" s="144"/>
      <c r="U946" s="144"/>
      <c r="V946" s="144"/>
      <c r="W946" s="144"/>
      <c r="X946" s="144"/>
      <c r="Y946" s="144"/>
      <c r="Z946" s="144"/>
    </row>
    <row r="947" ht="14.25" customHeight="1">
      <c r="A947" s="144"/>
      <c r="B947" s="144"/>
      <c r="C947" s="144"/>
      <c r="D947" s="182"/>
      <c r="E947" s="144"/>
      <c r="F947" s="144"/>
      <c r="G947" s="144"/>
      <c r="H947" s="144"/>
      <c r="I947" s="144"/>
      <c r="J947" s="144"/>
      <c r="K947" s="144"/>
      <c r="L947" s="144"/>
      <c r="M947" s="144"/>
      <c r="N947" s="144"/>
      <c r="O947" s="144"/>
      <c r="P947" s="144"/>
      <c r="Q947" s="144"/>
      <c r="R947" s="144"/>
      <c r="S947" s="144"/>
      <c r="T947" s="144"/>
      <c r="U947" s="144"/>
      <c r="V947" s="144"/>
      <c r="W947" s="144"/>
      <c r="X947" s="144"/>
      <c r="Y947" s="144"/>
      <c r="Z947" s="144"/>
    </row>
    <row r="948" ht="14.25" customHeight="1">
      <c r="A948" s="144"/>
      <c r="B948" s="144"/>
      <c r="C948" s="144"/>
      <c r="D948" s="182"/>
      <c r="E948" s="144"/>
      <c r="F948" s="144"/>
      <c r="G948" s="144"/>
      <c r="H948" s="144"/>
      <c r="I948" s="144"/>
      <c r="J948" s="144"/>
      <c r="K948" s="144"/>
      <c r="L948" s="144"/>
      <c r="M948" s="144"/>
      <c r="N948" s="144"/>
      <c r="O948" s="144"/>
      <c r="P948" s="144"/>
      <c r="Q948" s="144"/>
      <c r="R948" s="144"/>
      <c r="S948" s="144"/>
      <c r="T948" s="144"/>
      <c r="U948" s="144"/>
      <c r="V948" s="144"/>
      <c r="W948" s="144"/>
      <c r="X948" s="144"/>
      <c r="Y948" s="144"/>
      <c r="Z948" s="144"/>
    </row>
    <row r="949" ht="14.25" customHeight="1">
      <c r="A949" s="144"/>
      <c r="B949" s="144"/>
      <c r="C949" s="144"/>
      <c r="D949" s="182"/>
      <c r="E949" s="144"/>
      <c r="F949" s="144"/>
      <c r="G949" s="144"/>
      <c r="H949" s="144"/>
      <c r="I949" s="144"/>
      <c r="J949" s="144"/>
      <c r="K949" s="144"/>
      <c r="L949" s="144"/>
      <c r="M949" s="144"/>
      <c r="N949" s="144"/>
      <c r="O949" s="144"/>
      <c r="P949" s="144"/>
      <c r="Q949" s="144"/>
      <c r="R949" s="144"/>
      <c r="S949" s="144"/>
      <c r="T949" s="144"/>
      <c r="U949" s="144"/>
      <c r="V949" s="144"/>
      <c r="W949" s="144"/>
      <c r="X949" s="144"/>
      <c r="Y949" s="144"/>
      <c r="Z949" s="144"/>
    </row>
    <row r="950" ht="14.25" customHeight="1">
      <c r="A950" s="144"/>
      <c r="B950" s="144"/>
      <c r="C950" s="144"/>
      <c r="D950" s="182"/>
      <c r="E950" s="144"/>
      <c r="F950" s="144"/>
      <c r="G950" s="144"/>
      <c r="H950" s="144"/>
      <c r="I950" s="144"/>
      <c r="J950" s="144"/>
      <c r="K950" s="144"/>
      <c r="L950" s="144"/>
      <c r="M950" s="144"/>
      <c r="N950" s="144"/>
      <c r="O950" s="144"/>
      <c r="P950" s="144"/>
      <c r="Q950" s="144"/>
      <c r="R950" s="144"/>
      <c r="S950" s="144"/>
      <c r="T950" s="144"/>
      <c r="U950" s="144"/>
      <c r="V950" s="144"/>
      <c r="W950" s="144"/>
      <c r="X950" s="144"/>
      <c r="Y950" s="144"/>
      <c r="Z950" s="144"/>
    </row>
    <row r="951" ht="14.25" customHeight="1">
      <c r="A951" s="144"/>
      <c r="B951" s="144"/>
      <c r="C951" s="144"/>
      <c r="D951" s="182"/>
      <c r="E951" s="144"/>
      <c r="F951" s="144"/>
      <c r="G951" s="144"/>
      <c r="H951" s="144"/>
      <c r="I951" s="144"/>
      <c r="J951" s="144"/>
      <c r="K951" s="144"/>
      <c r="L951" s="144"/>
      <c r="M951" s="144"/>
      <c r="N951" s="144"/>
      <c r="O951" s="144"/>
      <c r="P951" s="144"/>
      <c r="Q951" s="144"/>
      <c r="R951" s="144"/>
      <c r="S951" s="144"/>
      <c r="T951" s="144"/>
      <c r="U951" s="144"/>
      <c r="V951" s="144"/>
      <c r="W951" s="144"/>
      <c r="X951" s="144"/>
      <c r="Y951" s="144"/>
      <c r="Z951" s="144"/>
    </row>
    <row r="952" ht="14.25" customHeight="1">
      <c r="A952" s="144"/>
      <c r="B952" s="144"/>
      <c r="C952" s="144"/>
      <c r="D952" s="182"/>
      <c r="E952" s="144"/>
      <c r="F952" s="144"/>
      <c r="G952" s="144"/>
      <c r="H952" s="144"/>
      <c r="I952" s="144"/>
      <c r="J952" s="144"/>
      <c r="K952" s="144"/>
      <c r="L952" s="144"/>
      <c r="M952" s="144"/>
      <c r="N952" s="144"/>
      <c r="O952" s="144"/>
      <c r="P952" s="144"/>
      <c r="Q952" s="144"/>
      <c r="R952" s="144"/>
      <c r="S952" s="144"/>
      <c r="T952" s="144"/>
      <c r="U952" s="144"/>
      <c r="V952" s="144"/>
      <c r="W952" s="144"/>
      <c r="X952" s="144"/>
      <c r="Y952" s="144"/>
      <c r="Z952" s="144"/>
    </row>
    <row r="953" ht="14.25" customHeight="1">
      <c r="A953" s="144"/>
      <c r="B953" s="144"/>
      <c r="C953" s="144"/>
      <c r="D953" s="182"/>
      <c r="E953" s="144"/>
      <c r="F953" s="144"/>
      <c r="G953" s="144"/>
      <c r="H953" s="144"/>
      <c r="I953" s="144"/>
      <c r="J953" s="144"/>
      <c r="K953" s="144"/>
      <c r="L953" s="144"/>
      <c r="M953" s="144"/>
      <c r="N953" s="144"/>
      <c r="O953" s="144"/>
      <c r="P953" s="144"/>
      <c r="Q953" s="144"/>
      <c r="R953" s="144"/>
      <c r="S953" s="144"/>
      <c r="T953" s="144"/>
      <c r="U953" s="144"/>
      <c r="V953" s="144"/>
      <c r="W953" s="144"/>
      <c r="X953" s="144"/>
      <c r="Y953" s="144"/>
      <c r="Z953" s="144"/>
    </row>
    <row r="954" ht="14.25" customHeight="1">
      <c r="A954" s="144"/>
      <c r="B954" s="144"/>
      <c r="C954" s="144"/>
      <c r="D954" s="182"/>
      <c r="E954" s="144"/>
      <c r="F954" s="144"/>
      <c r="G954" s="144"/>
      <c r="H954" s="144"/>
      <c r="I954" s="144"/>
      <c r="J954" s="144"/>
      <c r="K954" s="144"/>
      <c r="L954" s="144"/>
      <c r="M954" s="144"/>
      <c r="N954" s="144"/>
      <c r="O954" s="144"/>
      <c r="P954" s="144"/>
      <c r="Q954" s="144"/>
      <c r="R954" s="144"/>
      <c r="S954" s="144"/>
      <c r="T954" s="144"/>
      <c r="U954" s="144"/>
      <c r="V954" s="144"/>
      <c r="W954" s="144"/>
      <c r="X954" s="144"/>
      <c r="Y954" s="144"/>
      <c r="Z954" s="144"/>
    </row>
    <row r="955" ht="14.25" customHeight="1">
      <c r="A955" s="144"/>
      <c r="B955" s="144"/>
      <c r="C955" s="144"/>
      <c r="D955" s="182"/>
      <c r="E955" s="144"/>
      <c r="F955" s="144"/>
      <c r="G955" s="144"/>
      <c r="H955" s="144"/>
      <c r="I955" s="144"/>
      <c r="J955" s="144"/>
      <c r="K955" s="144"/>
      <c r="L955" s="144"/>
      <c r="M955" s="144"/>
      <c r="N955" s="144"/>
      <c r="O955" s="144"/>
      <c r="P955" s="144"/>
      <c r="Q955" s="144"/>
      <c r="R955" s="144"/>
      <c r="S955" s="144"/>
      <c r="T955" s="144"/>
      <c r="U955" s="144"/>
      <c r="V955" s="144"/>
      <c r="W955" s="144"/>
      <c r="X955" s="144"/>
      <c r="Y955" s="144"/>
      <c r="Z955" s="144"/>
    </row>
    <row r="956" ht="14.25" customHeight="1">
      <c r="A956" s="144"/>
      <c r="B956" s="144"/>
      <c r="C956" s="144"/>
      <c r="D956" s="182"/>
      <c r="E956" s="144"/>
      <c r="F956" s="144"/>
      <c r="G956" s="144"/>
      <c r="H956" s="144"/>
      <c r="I956" s="144"/>
      <c r="J956" s="144"/>
      <c r="K956" s="144"/>
      <c r="L956" s="144"/>
      <c r="M956" s="144"/>
      <c r="N956" s="144"/>
      <c r="O956" s="144"/>
      <c r="P956" s="144"/>
      <c r="Q956" s="144"/>
      <c r="R956" s="144"/>
      <c r="S956" s="144"/>
      <c r="T956" s="144"/>
      <c r="U956" s="144"/>
      <c r="V956" s="144"/>
      <c r="W956" s="144"/>
      <c r="X956" s="144"/>
      <c r="Y956" s="144"/>
      <c r="Z956" s="144"/>
    </row>
    <row r="957" ht="14.25" customHeight="1">
      <c r="A957" s="144"/>
      <c r="B957" s="144"/>
      <c r="C957" s="144"/>
      <c r="D957" s="182"/>
      <c r="E957" s="144"/>
      <c r="F957" s="144"/>
      <c r="G957" s="144"/>
      <c r="H957" s="144"/>
      <c r="I957" s="144"/>
      <c r="J957" s="144"/>
      <c r="K957" s="144"/>
      <c r="L957" s="144"/>
      <c r="M957" s="144"/>
      <c r="N957" s="144"/>
      <c r="O957" s="144"/>
      <c r="P957" s="144"/>
      <c r="Q957" s="144"/>
      <c r="R957" s="144"/>
      <c r="S957" s="144"/>
      <c r="T957" s="144"/>
      <c r="U957" s="144"/>
      <c r="V957" s="144"/>
      <c r="W957" s="144"/>
      <c r="X957" s="144"/>
      <c r="Y957" s="144"/>
      <c r="Z957" s="144"/>
    </row>
    <row r="958" ht="14.25" customHeight="1">
      <c r="A958" s="144"/>
      <c r="B958" s="144"/>
      <c r="C958" s="144"/>
      <c r="D958" s="182"/>
      <c r="E958" s="144"/>
      <c r="F958" s="144"/>
      <c r="G958" s="144"/>
      <c r="H958" s="144"/>
      <c r="I958" s="144"/>
      <c r="J958" s="144"/>
      <c r="K958" s="144"/>
      <c r="L958" s="144"/>
      <c r="M958" s="144"/>
      <c r="N958" s="144"/>
      <c r="O958" s="144"/>
      <c r="P958" s="144"/>
      <c r="Q958" s="144"/>
      <c r="R958" s="144"/>
      <c r="S958" s="144"/>
      <c r="T958" s="144"/>
      <c r="U958" s="144"/>
      <c r="V958" s="144"/>
      <c r="W958" s="144"/>
      <c r="X958" s="144"/>
      <c r="Y958" s="144"/>
      <c r="Z958" s="144"/>
    </row>
    <row r="959" ht="14.25" customHeight="1">
      <c r="A959" s="144"/>
      <c r="B959" s="144"/>
      <c r="C959" s="144"/>
      <c r="D959" s="182"/>
      <c r="E959" s="144"/>
      <c r="F959" s="144"/>
      <c r="G959" s="144"/>
      <c r="H959" s="144"/>
      <c r="I959" s="144"/>
      <c r="J959" s="144"/>
      <c r="K959" s="144"/>
      <c r="L959" s="144"/>
      <c r="M959" s="144"/>
      <c r="N959" s="144"/>
      <c r="O959" s="144"/>
      <c r="P959" s="144"/>
      <c r="Q959" s="144"/>
      <c r="R959" s="144"/>
      <c r="S959" s="144"/>
      <c r="T959" s="144"/>
      <c r="U959" s="144"/>
      <c r="V959" s="144"/>
      <c r="W959" s="144"/>
      <c r="X959" s="144"/>
      <c r="Y959" s="144"/>
      <c r="Z959" s="144"/>
    </row>
    <row r="960" ht="14.25" customHeight="1">
      <c r="A960" s="144"/>
      <c r="B960" s="144"/>
      <c r="C960" s="144"/>
      <c r="D960" s="182"/>
      <c r="E960" s="144"/>
      <c r="F960" s="144"/>
      <c r="G960" s="144"/>
      <c r="H960" s="144"/>
      <c r="I960" s="144"/>
      <c r="J960" s="144"/>
      <c r="K960" s="144"/>
      <c r="L960" s="144"/>
      <c r="M960" s="144"/>
      <c r="N960" s="144"/>
      <c r="O960" s="144"/>
      <c r="P960" s="144"/>
      <c r="Q960" s="144"/>
      <c r="R960" s="144"/>
      <c r="S960" s="144"/>
      <c r="T960" s="144"/>
      <c r="U960" s="144"/>
      <c r="V960" s="144"/>
      <c r="W960" s="144"/>
      <c r="X960" s="144"/>
      <c r="Y960" s="144"/>
      <c r="Z960" s="144"/>
    </row>
    <row r="961" ht="14.25" customHeight="1">
      <c r="A961" s="144"/>
      <c r="B961" s="144"/>
      <c r="C961" s="144"/>
      <c r="D961" s="182"/>
      <c r="E961" s="144"/>
      <c r="F961" s="144"/>
      <c r="G961" s="144"/>
      <c r="H961" s="144"/>
      <c r="I961" s="144"/>
      <c r="J961" s="144"/>
      <c r="K961" s="144"/>
      <c r="L961" s="144"/>
      <c r="M961" s="144"/>
      <c r="N961" s="144"/>
      <c r="O961" s="144"/>
      <c r="P961" s="144"/>
      <c r="Q961" s="144"/>
      <c r="R961" s="144"/>
      <c r="S961" s="144"/>
      <c r="T961" s="144"/>
      <c r="U961" s="144"/>
      <c r="V961" s="144"/>
      <c r="W961" s="144"/>
      <c r="X961" s="144"/>
      <c r="Y961" s="144"/>
      <c r="Z961" s="144"/>
    </row>
    <row r="962" ht="14.25" customHeight="1">
      <c r="A962" s="144"/>
      <c r="B962" s="144"/>
      <c r="C962" s="144"/>
      <c r="D962" s="182"/>
      <c r="E962" s="144"/>
      <c r="F962" s="144"/>
      <c r="G962" s="144"/>
      <c r="H962" s="144"/>
      <c r="I962" s="144"/>
      <c r="J962" s="144"/>
      <c r="K962" s="144"/>
      <c r="L962" s="144"/>
      <c r="M962" s="144"/>
      <c r="N962" s="144"/>
      <c r="O962" s="144"/>
      <c r="P962" s="144"/>
      <c r="Q962" s="144"/>
      <c r="R962" s="144"/>
      <c r="S962" s="144"/>
      <c r="T962" s="144"/>
      <c r="U962" s="144"/>
      <c r="V962" s="144"/>
      <c r="W962" s="144"/>
      <c r="X962" s="144"/>
      <c r="Y962" s="144"/>
      <c r="Z962" s="144"/>
    </row>
    <row r="963" ht="14.25" customHeight="1">
      <c r="A963" s="144"/>
      <c r="B963" s="144"/>
      <c r="C963" s="144"/>
      <c r="D963" s="182"/>
      <c r="E963" s="144"/>
      <c r="F963" s="144"/>
      <c r="G963" s="144"/>
      <c r="H963" s="144"/>
      <c r="I963" s="144"/>
      <c r="J963" s="144"/>
      <c r="K963" s="144"/>
      <c r="L963" s="144"/>
      <c r="M963" s="144"/>
      <c r="N963" s="144"/>
      <c r="O963" s="144"/>
      <c r="P963" s="144"/>
      <c r="Q963" s="144"/>
      <c r="R963" s="144"/>
      <c r="S963" s="144"/>
      <c r="T963" s="144"/>
      <c r="U963" s="144"/>
      <c r="V963" s="144"/>
      <c r="W963" s="144"/>
      <c r="X963" s="144"/>
      <c r="Y963" s="144"/>
      <c r="Z963" s="144"/>
    </row>
    <row r="964" ht="14.25" customHeight="1">
      <c r="A964" s="144"/>
      <c r="B964" s="144"/>
      <c r="C964" s="144"/>
      <c r="D964" s="182"/>
      <c r="E964" s="144"/>
      <c r="F964" s="144"/>
      <c r="G964" s="144"/>
      <c r="H964" s="144"/>
      <c r="I964" s="144"/>
      <c r="J964" s="144"/>
      <c r="K964" s="144"/>
      <c r="L964" s="144"/>
      <c r="M964" s="144"/>
      <c r="N964" s="144"/>
      <c r="O964" s="144"/>
      <c r="P964" s="144"/>
      <c r="Q964" s="144"/>
      <c r="R964" s="144"/>
      <c r="S964" s="144"/>
      <c r="T964" s="144"/>
      <c r="U964" s="144"/>
      <c r="V964" s="144"/>
      <c r="W964" s="144"/>
      <c r="X964" s="144"/>
      <c r="Y964" s="144"/>
      <c r="Z964" s="144"/>
    </row>
    <row r="965" ht="14.25" customHeight="1">
      <c r="A965" s="144"/>
      <c r="B965" s="144"/>
      <c r="C965" s="144"/>
      <c r="D965" s="182"/>
      <c r="E965" s="144"/>
      <c r="F965" s="144"/>
      <c r="G965" s="144"/>
      <c r="H965" s="144"/>
      <c r="I965" s="144"/>
      <c r="J965" s="144"/>
      <c r="K965" s="144"/>
      <c r="L965" s="144"/>
      <c r="M965" s="144"/>
      <c r="N965" s="144"/>
      <c r="O965" s="144"/>
      <c r="P965" s="144"/>
      <c r="Q965" s="144"/>
      <c r="R965" s="144"/>
      <c r="S965" s="144"/>
      <c r="T965" s="144"/>
      <c r="U965" s="144"/>
      <c r="V965" s="144"/>
      <c r="W965" s="144"/>
      <c r="X965" s="144"/>
      <c r="Y965" s="144"/>
      <c r="Z965" s="144"/>
    </row>
    <row r="966" ht="14.25" customHeight="1">
      <c r="A966" s="144"/>
      <c r="B966" s="144"/>
      <c r="C966" s="144"/>
      <c r="D966" s="182"/>
      <c r="E966" s="144"/>
      <c r="F966" s="144"/>
      <c r="G966" s="144"/>
      <c r="H966" s="144"/>
      <c r="I966" s="144"/>
      <c r="J966" s="144"/>
      <c r="K966" s="144"/>
      <c r="L966" s="144"/>
      <c r="M966" s="144"/>
      <c r="N966" s="144"/>
      <c r="O966" s="144"/>
      <c r="P966" s="144"/>
      <c r="Q966" s="144"/>
      <c r="R966" s="144"/>
      <c r="S966" s="144"/>
      <c r="T966" s="144"/>
      <c r="U966" s="144"/>
      <c r="V966" s="144"/>
      <c r="W966" s="144"/>
      <c r="X966" s="144"/>
      <c r="Y966" s="144"/>
      <c r="Z966" s="144"/>
    </row>
    <row r="967" ht="14.25" customHeight="1">
      <c r="A967" s="144"/>
      <c r="B967" s="144"/>
      <c r="C967" s="144"/>
      <c r="D967" s="182"/>
      <c r="E967" s="144"/>
      <c r="F967" s="144"/>
      <c r="G967" s="144"/>
      <c r="H967" s="144"/>
      <c r="I967" s="144"/>
      <c r="J967" s="144"/>
      <c r="K967" s="144"/>
      <c r="L967" s="144"/>
      <c r="M967" s="144"/>
      <c r="N967" s="144"/>
      <c r="O967" s="144"/>
      <c r="P967" s="144"/>
      <c r="Q967" s="144"/>
      <c r="R967" s="144"/>
      <c r="S967" s="144"/>
      <c r="T967" s="144"/>
      <c r="U967" s="144"/>
      <c r="V967" s="144"/>
      <c r="W967" s="144"/>
      <c r="X967" s="144"/>
      <c r="Y967" s="144"/>
      <c r="Z967" s="144"/>
    </row>
    <row r="968" ht="14.25" customHeight="1">
      <c r="A968" s="144"/>
      <c r="B968" s="144"/>
      <c r="C968" s="144"/>
      <c r="D968" s="182"/>
      <c r="E968" s="144"/>
      <c r="F968" s="144"/>
      <c r="G968" s="144"/>
      <c r="H968" s="144"/>
      <c r="I968" s="144"/>
      <c r="J968" s="144"/>
      <c r="K968" s="144"/>
      <c r="L968" s="144"/>
      <c r="M968" s="144"/>
      <c r="N968" s="144"/>
      <c r="O968" s="144"/>
      <c r="P968" s="144"/>
      <c r="Q968" s="144"/>
      <c r="R968" s="144"/>
      <c r="S968" s="144"/>
      <c r="T968" s="144"/>
      <c r="U968" s="144"/>
      <c r="V968" s="144"/>
      <c r="W968" s="144"/>
      <c r="X968" s="144"/>
      <c r="Y968" s="144"/>
      <c r="Z968" s="144"/>
    </row>
    <row r="969" ht="14.25" customHeight="1">
      <c r="A969" s="144"/>
      <c r="B969" s="144"/>
      <c r="C969" s="144"/>
      <c r="D969" s="182"/>
      <c r="E969" s="144"/>
      <c r="F969" s="144"/>
      <c r="G969" s="144"/>
      <c r="H969" s="144"/>
      <c r="I969" s="144"/>
      <c r="J969" s="144"/>
      <c r="K969" s="144"/>
      <c r="L969" s="144"/>
      <c r="M969" s="144"/>
      <c r="N969" s="144"/>
      <c r="O969" s="144"/>
      <c r="P969" s="144"/>
      <c r="Q969" s="144"/>
      <c r="R969" s="144"/>
      <c r="S969" s="144"/>
      <c r="T969" s="144"/>
      <c r="U969" s="144"/>
      <c r="V969" s="144"/>
      <c r="W969" s="144"/>
      <c r="X969" s="144"/>
      <c r="Y969" s="144"/>
      <c r="Z969" s="144"/>
    </row>
    <row r="970" ht="14.25" customHeight="1">
      <c r="A970" s="144"/>
      <c r="B970" s="144"/>
      <c r="C970" s="144"/>
      <c r="D970" s="182"/>
      <c r="E970" s="144"/>
      <c r="F970" s="144"/>
      <c r="G970" s="144"/>
      <c r="H970" s="144"/>
      <c r="I970" s="144"/>
      <c r="J970" s="144"/>
      <c r="K970" s="144"/>
      <c r="L970" s="144"/>
      <c r="M970" s="144"/>
      <c r="N970" s="144"/>
      <c r="O970" s="144"/>
      <c r="P970" s="144"/>
      <c r="Q970" s="144"/>
      <c r="R970" s="144"/>
      <c r="S970" s="144"/>
      <c r="T970" s="144"/>
      <c r="U970" s="144"/>
      <c r="V970" s="144"/>
      <c r="W970" s="144"/>
      <c r="X970" s="144"/>
      <c r="Y970" s="144"/>
      <c r="Z970" s="144"/>
    </row>
    <row r="971" ht="14.25" customHeight="1">
      <c r="A971" s="144"/>
      <c r="B971" s="144"/>
      <c r="C971" s="144"/>
      <c r="D971" s="182"/>
      <c r="E971" s="144"/>
      <c r="F971" s="144"/>
      <c r="G971" s="144"/>
      <c r="H971" s="144"/>
      <c r="I971" s="144"/>
      <c r="J971" s="144"/>
      <c r="K971" s="144"/>
      <c r="L971" s="144"/>
      <c r="M971" s="144"/>
      <c r="N971" s="144"/>
      <c r="O971" s="144"/>
      <c r="P971" s="144"/>
      <c r="Q971" s="144"/>
      <c r="R971" s="144"/>
      <c r="S971" s="144"/>
      <c r="T971" s="144"/>
      <c r="U971" s="144"/>
      <c r="V971" s="144"/>
      <c r="W971" s="144"/>
      <c r="X971" s="144"/>
      <c r="Y971" s="144"/>
      <c r="Z971" s="144"/>
    </row>
    <row r="972" ht="14.25" customHeight="1">
      <c r="A972" s="144"/>
      <c r="B972" s="144"/>
      <c r="C972" s="144"/>
      <c r="D972" s="182"/>
      <c r="E972" s="144"/>
      <c r="F972" s="144"/>
      <c r="G972" s="144"/>
      <c r="H972" s="144"/>
      <c r="I972" s="144"/>
      <c r="J972" s="144"/>
      <c r="K972" s="144"/>
      <c r="L972" s="144"/>
      <c r="M972" s="144"/>
      <c r="N972" s="144"/>
      <c r="O972" s="144"/>
      <c r="P972" s="144"/>
      <c r="Q972" s="144"/>
      <c r="R972" s="144"/>
      <c r="S972" s="144"/>
      <c r="T972" s="144"/>
      <c r="U972" s="144"/>
      <c r="V972" s="144"/>
      <c r="W972" s="144"/>
      <c r="X972" s="144"/>
      <c r="Y972" s="144"/>
      <c r="Z972" s="144"/>
    </row>
    <row r="973" ht="14.25" customHeight="1">
      <c r="A973" s="144"/>
      <c r="B973" s="144"/>
      <c r="C973" s="144"/>
      <c r="D973" s="182"/>
      <c r="E973" s="144"/>
      <c r="F973" s="144"/>
      <c r="G973" s="144"/>
      <c r="H973" s="144"/>
      <c r="I973" s="144"/>
      <c r="J973" s="144"/>
      <c r="K973" s="144"/>
      <c r="L973" s="144"/>
      <c r="M973" s="144"/>
      <c r="N973" s="144"/>
      <c r="O973" s="144"/>
      <c r="P973" s="144"/>
      <c r="Q973" s="144"/>
      <c r="R973" s="144"/>
      <c r="S973" s="144"/>
      <c r="T973" s="144"/>
      <c r="U973" s="144"/>
      <c r="V973" s="144"/>
      <c r="W973" s="144"/>
      <c r="X973" s="144"/>
      <c r="Y973" s="144"/>
      <c r="Z973" s="144"/>
    </row>
    <row r="974" ht="14.25" customHeight="1">
      <c r="A974" s="144"/>
      <c r="B974" s="144"/>
      <c r="C974" s="144"/>
      <c r="D974" s="182"/>
      <c r="E974" s="144"/>
      <c r="F974" s="144"/>
      <c r="G974" s="144"/>
      <c r="H974" s="144"/>
      <c r="I974" s="144"/>
      <c r="J974" s="144"/>
      <c r="K974" s="144"/>
      <c r="L974" s="144"/>
      <c r="M974" s="144"/>
      <c r="N974" s="144"/>
      <c r="O974" s="144"/>
      <c r="P974" s="144"/>
      <c r="Q974" s="144"/>
      <c r="R974" s="144"/>
      <c r="S974" s="144"/>
      <c r="T974" s="144"/>
      <c r="U974" s="144"/>
      <c r="V974" s="144"/>
      <c r="W974" s="144"/>
      <c r="X974" s="144"/>
      <c r="Y974" s="144"/>
      <c r="Z974" s="144"/>
    </row>
    <row r="975" ht="14.25" customHeight="1">
      <c r="A975" s="144"/>
      <c r="B975" s="144"/>
      <c r="C975" s="144"/>
      <c r="D975" s="182"/>
      <c r="E975" s="144"/>
      <c r="F975" s="144"/>
      <c r="G975" s="144"/>
      <c r="H975" s="144"/>
      <c r="I975" s="144"/>
      <c r="J975" s="144"/>
      <c r="K975" s="144"/>
      <c r="L975" s="144"/>
      <c r="M975" s="144"/>
      <c r="N975" s="144"/>
      <c r="O975" s="144"/>
      <c r="P975" s="144"/>
      <c r="Q975" s="144"/>
      <c r="R975" s="144"/>
      <c r="S975" s="144"/>
      <c r="T975" s="144"/>
      <c r="U975" s="144"/>
      <c r="V975" s="144"/>
      <c r="W975" s="144"/>
      <c r="X975" s="144"/>
      <c r="Y975" s="144"/>
      <c r="Z975" s="144"/>
    </row>
    <row r="976" ht="14.25" customHeight="1">
      <c r="A976" s="144"/>
      <c r="B976" s="144"/>
      <c r="C976" s="144"/>
      <c r="D976" s="182"/>
      <c r="E976" s="144"/>
      <c r="F976" s="144"/>
      <c r="G976" s="144"/>
      <c r="H976" s="144"/>
      <c r="I976" s="144"/>
      <c r="J976" s="144"/>
      <c r="K976" s="144"/>
      <c r="L976" s="144"/>
      <c r="M976" s="144"/>
      <c r="N976" s="144"/>
      <c r="O976" s="144"/>
      <c r="P976" s="144"/>
      <c r="Q976" s="144"/>
      <c r="R976" s="144"/>
      <c r="S976" s="144"/>
      <c r="T976" s="144"/>
      <c r="U976" s="144"/>
      <c r="V976" s="144"/>
      <c r="W976" s="144"/>
      <c r="X976" s="144"/>
      <c r="Y976" s="144"/>
      <c r="Z976" s="144"/>
    </row>
    <row r="977" ht="14.25" customHeight="1">
      <c r="A977" s="144"/>
      <c r="B977" s="144"/>
      <c r="C977" s="144"/>
      <c r="D977" s="182"/>
      <c r="E977" s="144"/>
      <c r="F977" s="144"/>
      <c r="G977" s="144"/>
      <c r="H977" s="144"/>
      <c r="I977" s="144"/>
      <c r="J977" s="144"/>
      <c r="K977" s="144"/>
      <c r="L977" s="144"/>
      <c r="M977" s="144"/>
      <c r="N977" s="144"/>
      <c r="O977" s="144"/>
      <c r="P977" s="144"/>
      <c r="Q977" s="144"/>
      <c r="R977" s="144"/>
      <c r="S977" s="144"/>
      <c r="T977" s="144"/>
      <c r="U977" s="144"/>
      <c r="V977" s="144"/>
      <c r="W977" s="144"/>
      <c r="X977" s="144"/>
      <c r="Y977" s="144"/>
      <c r="Z977" s="144"/>
    </row>
    <row r="978" ht="14.25" customHeight="1">
      <c r="A978" s="144"/>
      <c r="B978" s="144"/>
      <c r="C978" s="144"/>
      <c r="D978" s="182"/>
      <c r="E978" s="144"/>
      <c r="F978" s="144"/>
      <c r="G978" s="144"/>
      <c r="H978" s="144"/>
      <c r="I978" s="144"/>
      <c r="J978" s="144"/>
      <c r="K978" s="144"/>
      <c r="L978" s="144"/>
      <c r="M978" s="144"/>
      <c r="N978" s="144"/>
      <c r="O978" s="144"/>
      <c r="P978" s="144"/>
      <c r="Q978" s="144"/>
      <c r="R978" s="144"/>
      <c r="S978" s="144"/>
      <c r="T978" s="144"/>
      <c r="U978" s="144"/>
      <c r="V978" s="144"/>
      <c r="W978" s="144"/>
      <c r="X978" s="144"/>
      <c r="Y978" s="144"/>
      <c r="Z978" s="144"/>
    </row>
    <row r="979" ht="14.25" customHeight="1">
      <c r="A979" s="144"/>
      <c r="B979" s="144"/>
      <c r="C979" s="144"/>
      <c r="D979" s="182"/>
      <c r="E979" s="144"/>
      <c r="F979" s="144"/>
      <c r="G979" s="144"/>
      <c r="H979" s="144"/>
      <c r="I979" s="144"/>
      <c r="J979" s="144"/>
      <c r="K979" s="144"/>
      <c r="L979" s="144"/>
      <c r="M979" s="144"/>
      <c r="N979" s="144"/>
      <c r="O979" s="144"/>
      <c r="P979" s="144"/>
      <c r="Q979" s="144"/>
      <c r="R979" s="144"/>
      <c r="S979" s="144"/>
      <c r="T979" s="144"/>
      <c r="U979" s="144"/>
      <c r="V979" s="144"/>
      <c r="W979" s="144"/>
      <c r="X979" s="144"/>
      <c r="Y979" s="144"/>
      <c r="Z979" s="144"/>
    </row>
    <row r="980" ht="14.25" customHeight="1">
      <c r="A980" s="144"/>
      <c r="B980" s="144"/>
      <c r="C980" s="144"/>
      <c r="D980" s="182"/>
      <c r="E980" s="144"/>
      <c r="F980" s="144"/>
      <c r="G980" s="144"/>
      <c r="H980" s="144"/>
      <c r="I980" s="144"/>
      <c r="J980" s="144"/>
      <c r="K980" s="144"/>
      <c r="L980" s="144"/>
      <c r="M980" s="144"/>
      <c r="N980" s="144"/>
      <c r="O980" s="144"/>
      <c r="P980" s="144"/>
      <c r="Q980" s="144"/>
      <c r="R980" s="144"/>
      <c r="S980" s="144"/>
      <c r="T980" s="144"/>
      <c r="U980" s="144"/>
      <c r="V980" s="144"/>
      <c r="W980" s="144"/>
      <c r="X980" s="144"/>
      <c r="Y980" s="144"/>
      <c r="Z980" s="144"/>
    </row>
    <row r="981" ht="14.25" customHeight="1">
      <c r="A981" s="144"/>
      <c r="B981" s="144"/>
      <c r="C981" s="144"/>
      <c r="D981" s="182"/>
      <c r="E981" s="144"/>
      <c r="F981" s="144"/>
      <c r="G981" s="144"/>
      <c r="H981" s="144"/>
      <c r="I981" s="144"/>
      <c r="J981" s="144"/>
      <c r="K981" s="144"/>
      <c r="L981" s="144"/>
      <c r="M981" s="144"/>
      <c r="N981" s="144"/>
      <c r="O981" s="144"/>
      <c r="P981" s="144"/>
      <c r="Q981" s="144"/>
      <c r="R981" s="144"/>
      <c r="S981" s="144"/>
      <c r="T981" s="144"/>
      <c r="U981" s="144"/>
      <c r="V981" s="144"/>
      <c r="W981" s="144"/>
      <c r="X981" s="144"/>
      <c r="Y981" s="144"/>
      <c r="Z981" s="144"/>
    </row>
    <row r="982" ht="14.25" customHeight="1">
      <c r="A982" s="144"/>
      <c r="B982" s="144"/>
      <c r="C982" s="144"/>
      <c r="D982" s="182"/>
      <c r="E982" s="144"/>
      <c r="F982" s="144"/>
      <c r="G982" s="144"/>
      <c r="H982" s="144"/>
      <c r="I982" s="144"/>
      <c r="J982" s="144"/>
      <c r="K982" s="144"/>
      <c r="L982" s="144"/>
      <c r="M982" s="144"/>
      <c r="N982" s="144"/>
      <c r="O982" s="144"/>
      <c r="P982" s="144"/>
      <c r="Q982" s="144"/>
      <c r="R982" s="144"/>
      <c r="S982" s="144"/>
      <c r="T982" s="144"/>
      <c r="U982" s="144"/>
      <c r="V982" s="144"/>
      <c r="W982" s="144"/>
      <c r="X982" s="144"/>
      <c r="Y982" s="144"/>
      <c r="Z982" s="144"/>
    </row>
    <row r="983" ht="14.25" customHeight="1">
      <c r="A983" s="144"/>
      <c r="B983" s="144"/>
      <c r="C983" s="144"/>
      <c r="D983" s="182"/>
      <c r="E983" s="144"/>
      <c r="F983" s="144"/>
      <c r="G983" s="144"/>
      <c r="H983" s="144"/>
      <c r="I983" s="144"/>
      <c r="J983" s="144"/>
      <c r="K983" s="144"/>
      <c r="L983" s="144"/>
      <c r="M983" s="144"/>
      <c r="N983" s="144"/>
      <c r="O983" s="144"/>
      <c r="P983" s="144"/>
      <c r="Q983" s="144"/>
      <c r="R983" s="144"/>
      <c r="S983" s="144"/>
      <c r="T983" s="144"/>
      <c r="U983" s="144"/>
      <c r="V983" s="144"/>
      <c r="W983" s="144"/>
      <c r="X983" s="144"/>
      <c r="Y983" s="144"/>
      <c r="Z983" s="144"/>
    </row>
    <row r="984" ht="14.25" customHeight="1">
      <c r="A984" s="144"/>
      <c r="B984" s="144"/>
      <c r="C984" s="144"/>
      <c r="D984" s="182"/>
      <c r="E984" s="144"/>
      <c r="F984" s="144"/>
      <c r="G984" s="144"/>
      <c r="H984" s="144"/>
      <c r="I984" s="144"/>
      <c r="J984" s="144"/>
      <c r="K984" s="144"/>
      <c r="L984" s="144"/>
      <c r="M984" s="144"/>
      <c r="N984" s="144"/>
      <c r="O984" s="144"/>
      <c r="P984" s="144"/>
      <c r="Q984" s="144"/>
      <c r="R984" s="144"/>
      <c r="S984" s="144"/>
      <c r="T984" s="144"/>
      <c r="U984" s="144"/>
      <c r="V984" s="144"/>
      <c r="W984" s="144"/>
      <c r="X984" s="144"/>
      <c r="Y984" s="144"/>
      <c r="Z984" s="144"/>
    </row>
    <row r="985" ht="14.25" customHeight="1">
      <c r="A985" s="144"/>
      <c r="B985" s="144"/>
      <c r="C985" s="144"/>
      <c r="D985" s="182"/>
      <c r="E985" s="144"/>
      <c r="F985" s="144"/>
      <c r="G985" s="144"/>
      <c r="H985" s="144"/>
      <c r="I985" s="144"/>
      <c r="J985" s="144"/>
      <c r="K985" s="144"/>
      <c r="L985" s="144"/>
      <c r="M985" s="144"/>
      <c r="N985" s="144"/>
      <c r="O985" s="144"/>
      <c r="P985" s="144"/>
      <c r="Q985" s="144"/>
      <c r="R985" s="144"/>
      <c r="S985" s="144"/>
      <c r="T985" s="144"/>
      <c r="U985" s="144"/>
      <c r="V985" s="144"/>
      <c r="W985" s="144"/>
      <c r="X985" s="144"/>
      <c r="Y985" s="144"/>
      <c r="Z985" s="144"/>
    </row>
    <row r="986" ht="14.25" customHeight="1">
      <c r="A986" s="144"/>
      <c r="B986" s="144"/>
      <c r="C986" s="144"/>
      <c r="D986" s="182"/>
      <c r="E986" s="144"/>
      <c r="F986" s="144"/>
      <c r="G986" s="144"/>
      <c r="H986" s="144"/>
      <c r="I986" s="144"/>
      <c r="J986" s="144"/>
      <c r="K986" s="144"/>
      <c r="L986" s="144"/>
      <c r="M986" s="144"/>
      <c r="N986" s="144"/>
      <c r="O986" s="144"/>
      <c r="P986" s="144"/>
      <c r="Q986" s="144"/>
      <c r="R986" s="144"/>
      <c r="S986" s="144"/>
      <c r="T986" s="144"/>
      <c r="U986" s="144"/>
      <c r="V986" s="144"/>
      <c r="W986" s="144"/>
      <c r="X986" s="144"/>
      <c r="Y986" s="144"/>
      <c r="Z986" s="144"/>
    </row>
    <row r="987" ht="14.25" customHeight="1">
      <c r="A987" s="144"/>
      <c r="B987" s="144"/>
      <c r="C987" s="144"/>
      <c r="D987" s="182"/>
      <c r="E987" s="144"/>
      <c r="F987" s="144"/>
      <c r="G987" s="144"/>
      <c r="H987" s="144"/>
      <c r="I987" s="144"/>
      <c r="J987" s="144"/>
      <c r="K987" s="144"/>
      <c r="L987" s="144"/>
      <c r="M987" s="144"/>
      <c r="N987" s="144"/>
      <c r="O987" s="144"/>
      <c r="P987" s="144"/>
      <c r="Q987" s="144"/>
      <c r="R987" s="144"/>
      <c r="S987" s="144"/>
      <c r="T987" s="144"/>
      <c r="U987" s="144"/>
      <c r="V987" s="144"/>
      <c r="W987" s="144"/>
      <c r="X987" s="144"/>
      <c r="Y987" s="144"/>
      <c r="Z987" s="144"/>
    </row>
    <row r="988" ht="14.25" customHeight="1">
      <c r="A988" s="144"/>
      <c r="B988" s="144"/>
      <c r="C988" s="144"/>
      <c r="D988" s="182"/>
      <c r="E988" s="144"/>
      <c r="F988" s="144"/>
      <c r="G988" s="144"/>
      <c r="H988" s="144"/>
      <c r="I988" s="144"/>
      <c r="J988" s="144"/>
      <c r="K988" s="144"/>
      <c r="L988" s="144"/>
      <c r="M988" s="144"/>
      <c r="N988" s="144"/>
      <c r="O988" s="144"/>
      <c r="P988" s="144"/>
      <c r="Q988" s="144"/>
      <c r="R988" s="144"/>
      <c r="S988" s="144"/>
      <c r="T988" s="144"/>
      <c r="U988" s="144"/>
      <c r="V988" s="144"/>
      <c r="W988" s="144"/>
      <c r="X988" s="144"/>
      <c r="Y988" s="144"/>
      <c r="Z988" s="144"/>
    </row>
    <row r="989" ht="14.25" customHeight="1">
      <c r="A989" s="144"/>
      <c r="B989" s="144"/>
      <c r="C989" s="144"/>
      <c r="D989" s="182"/>
      <c r="E989" s="144"/>
      <c r="F989" s="144"/>
      <c r="G989" s="144"/>
      <c r="H989" s="144"/>
      <c r="I989" s="144"/>
      <c r="J989" s="144"/>
      <c r="K989" s="144"/>
      <c r="L989" s="144"/>
      <c r="M989" s="144"/>
      <c r="N989" s="144"/>
      <c r="O989" s="144"/>
      <c r="P989" s="144"/>
      <c r="Q989" s="144"/>
      <c r="R989" s="144"/>
      <c r="S989" s="144"/>
      <c r="T989" s="144"/>
      <c r="U989" s="144"/>
      <c r="V989" s="144"/>
      <c r="W989" s="144"/>
      <c r="X989" s="144"/>
      <c r="Y989" s="144"/>
      <c r="Z989" s="144"/>
    </row>
    <row r="990" ht="14.25" customHeight="1">
      <c r="A990" s="144"/>
      <c r="B990" s="144"/>
      <c r="C990" s="144"/>
      <c r="D990" s="182"/>
      <c r="E990" s="144"/>
      <c r="F990" s="144"/>
      <c r="G990" s="144"/>
      <c r="H990" s="144"/>
      <c r="I990" s="144"/>
      <c r="J990" s="144"/>
      <c r="K990" s="144"/>
      <c r="L990" s="144"/>
      <c r="M990" s="144"/>
      <c r="N990" s="144"/>
      <c r="O990" s="144"/>
      <c r="P990" s="144"/>
      <c r="Q990" s="144"/>
      <c r="R990" s="144"/>
      <c r="S990" s="144"/>
      <c r="T990" s="144"/>
      <c r="U990" s="144"/>
      <c r="V990" s="144"/>
      <c r="W990" s="144"/>
      <c r="X990" s="144"/>
      <c r="Y990" s="144"/>
      <c r="Z990" s="144"/>
    </row>
    <row r="991" ht="14.25" customHeight="1">
      <c r="A991" s="144"/>
      <c r="B991" s="144"/>
      <c r="C991" s="144"/>
      <c r="D991" s="182"/>
      <c r="E991" s="144"/>
      <c r="F991" s="144"/>
      <c r="G991" s="144"/>
      <c r="H991" s="144"/>
      <c r="I991" s="144"/>
      <c r="J991" s="144"/>
      <c r="K991" s="144"/>
      <c r="L991" s="144"/>
      <c r="M991" s="144"/>
      <c r="N991" s="144"/>
      <c r="O991" s="144"/>
      <c r="P991" s="144"/>
      <c r="Q991" s="144"/>
      <c r="R991" s="144"/>
      <c r="S991" s="144"/>
      <c r="T991" s="144"/>
      <c r="U991" s="144"/>
      <c r="V991" s="144"/>
      <c r="W991" s="144"/>
      <c r="X991" s="144"/>
      <c r="Y991" s="144"/>
      <c r="Z991" s="144"/>
    </row>
    <row r="992" ht="14.25" customHeight="1">
      <c r="A992" s="144"/>
      <c r="B992" s="144"/>
      <c r="C992" s="144"/>
      <c r="D992" s="182"/>
      <c r="E992" s="144"/>
      <c r="F992" s="144"/>
      <c r="G992" s="144"/>
      <c r="H992" s="144"/>
      <c r="I992" s="144"/>
      <c r="J992" s="144"/>
      <c r="K992" s="144"/>
      <c r="L992" s="144"/>
      <c r="M992" s="144"/>
      <c r="N992" s="144"/>
      <c r="O992" s="144"/>
      <c r="P992" s="144"/>
      <c r="Q992" s="144"/>
      <c r="R992" s="144"/>
      <c r="S992" s="144"/>
      <c r="T992" s="144"/>
      <c r="U992" s="144"/>
      <c r="V992" s="144"/>
      <c r="W992" s="144"/>
      <c r="X992" s="144"/>
      <c r="Y992" s="144"/>
      <c r="Z992" s="144"/>
    </row>
    <row r="993" ht="14.25" customHeight="1">
      <c r="A993" s="144"/>
      <c r="B993" s="144"/>
      <c r="C993" s="144"/>
      <c r="D993" s="182"/>
      <c r="E993" s="144"/>
      <c r="F993" s="144"/>
      <c r="G993" s="144"/>
      <c r="H993" s="144"/>
      <c r="I993" s="144"/>
      <c r="J993" s="144"/>
      <c r="K993" s="144"/>
      <c r="L993" s="144"/>
      <c r="M993" s="144"/>
      <c r="N993" s="144"/>
      <c r="O993" s="144"/>
      <c r="P993" s="144"/>
      <c r="Q993" s="144"/>
      <c r="R993" s="144"/>
      <c r="S993" s="144"/>
      <c r="T993" s="144"/>
      <c r="U993" s="144"/>
      <c r="V993" s="144"/>
      <c r="W993" s="144"/>
      <c r="X993" s="144"/>
      <c r="Y993" s="144"/>
      <c r="Z993" s="144"/>
    </row>
    <row r="994" ht="14.25" customHeight="1">
      <c r="A994" s="144"/>
      <c r="B994" s="144"/>
      <c r="C994" s="144"/>
      <c r="D994" s="182"/>
      <c r="E994" s="144"/>
      <c r="F994" s="144"/>
      <c r="G994" s="144"/>
      <c r="H994" s="144"/>
      <c r="I994" s="144"/>
      <c r="J994" s="144"/>
      <c r="K994" s="144"/>
      <c r="L994" s="144"/>
      <c r="M994" s="144"/>
      <c r="N994" s="144"/>
      <c r="O994" s="144"/>
      <c r="P994" s="144"/>
      <c r="Q994" s="144"/>
      <c r="R994" s="144"/>
      <c r="S994" s="144"/>
      <c r="T994" s="144"/>
      <c r="U994" s="144"/>
      <c r="V994" s="144"/>
      <c r="W994" s="144"/>
      <c r="X994" s="144"/>
      <c r="Y994" s="144"/>
      <c r="Z994" s="144"/>
    </row>
    <row r="995" ht="14.25" customHeight="1">
      <c r="A995" s="144"/>
      <c r="B995" s="144"/>
      <c r="C995" s="144"/>
      <c r="D995" s="182"/>
      <c r="E995" s="144"/>
      <c r="F995" s="144"/>
      <c r="G995" s="144"/>
      <c r="H995" s="144"/>
      <c r="I995" s="144"/>
      <c r="J995" s="144"/>
      <c r="K995" s="144"/>
      <c r="L995" s="144"/>
      <c r="M995" s="144"/>
      <c r="N995" s="144"/>
      <c r="O995" s="144"/>
      <c r="P995" s="144"/>
      <c r="Q995" s="144"/>
      <c r="R995" s="144"/>
      <c r="S995" s="144"/>
      <c r="T995" s="144"/>
      <c r="U995" s="144"/>
      <c r="V995" s="144"/>
      <c r="W995" s="144"/>
      <c r="X995" s="144"/>
      <c r="Y995" s="144"/>
      <c r="Z995" s="144"/>
    </row>
    <row r="996" ht="14.25" customHeight="1">
      <c r="A996" s="144"/>
      <c r="B996" s="144"/>
      <c r="C996" s="144"/>
      <c r="D996" s="182"/>
      <c r="E996" s="144"/>
      <c r="F996" s="144"/>
      <c r="G996" s="144"/>
      <c r="H996" s="144"/>
      <c r="I996" s="144"/>
      <c r="J996" s="144"/>
      <c r="K996" s="144"/>
      <c r="L996" s="144"/>
      <c r="M996" s="144"/>
      <c r="N996" s="144"/>
      <c r="O996" s="144"/>
      <c r="P996" s="144"/>
      <c r="Q996" s="144"/>
      <c r="R996" s="144"/>
      <c r="S996" s="144"/>
      <c r="T996" s="144"/>
      <c r="U996" s="144"/>
      <c r="V996" s="144"/>
      <c r="W996" s="144"/>
      <c r="X996" s="144"/>
      <c r="Y996" s="144"/>
      <c r="Z996" s="144"/>
    </row>
    <row r="997" ht="14.25" customHeight="1">
      <c r="A997" s="144"/>
      <c r="B997" s="144"/>
      <c r="C997" s="144"/>
      <c r="D997" s="182"/>
      <c r="E997" s="144"/>
      <c r="F997" s="144"/>
      <c r="G997" s="144"/>
      <c r="H997" s="144"/>
      <c r="I997" s="144"/>
      <c r="J997" s="144"/>
      <c r="K997" s="144"/>
      <c r="L997" s="144"/>
      <c r="M997" s="144"/>
      <c r="N997" s="144"/>
      <c r="O997" s="144"/>
      <c r="P997" s="144"/>
      <c r="Q997" s="144"/>
      <c r="R997" s="144"/>
      <c r="S997" s="144"/>
      <c r="T997" s="144"/>
      <c r="U997" s="144"/>
      <c r="V997" s="144"/>
      <c r="W997" s="144"/>
      <c r="X997" s="144"/>
      <c r="Y997" s="144"/>
      <c r="Z997" s="144"/>
    </row>
    <row r="998" ht="14.25" customHeight="1">
      <c r="A998" s="144"/>
      <c r="B998" s="144"/>
      <c r="C998" s="144"/>
      <c r="D998" s="182"/>
      <c r="E998" s="144"/>
      <c r="F998" s="144"/>
      <c r="G998" s="144"/>
      <c r="H998" s="144"/>
      <c r="I998" s="144"/>
      <c r="J998" s="144"/>
      <c r="K998" s="144"/>
      <c r="L998" s="144"/>
      <c r="M998" s="144"/>
      <c r="N998" s="144"/>
      <c r="O998" s="144"/>
      <c r="P998" s="144"/>
      <c r="Q998" s="144"/>
      <c r="R998" s="144"/>
      <c r="S998" s="144"/>
      <c r="T998" s="144"/>
      <c r="U998" s="144"/>
      <c r="V998" s="144"/>
      <c r="W998" s="144"/>
      <c r="X998" s="144"/>
      <c r="Y998" s="144"/>
      <c r="Z998" s="144"/>
    </row>
    <row r="999">
      <c r="D999" s="183"/>
    </row>
    <row r="1000">
      <c r="D1000" s="183"/>
    </row>
    <row r="1001">
      <c r="D1001" s="183"/>
    </row>
  </sheetData>
  <printOptions/>
  <pageMargins bottom="0.75" footer="0.0" header="0.0" left="0.7" right="0.7" top="0.75"/>
  <pageSetup orientation="portrait"/>
  <headerFooter>
    <oddFooter>&amp;L&amp;A&amp;R&amp;D    &amp;F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2012-05-18T22:47:31Z</dcterms:created>
  <dc:creator>Tom Dixon</dc:creator>
</cp:coreProperties>
</file>