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AP" sheetId="1" r:id="rId4"/>
    <sheet state="visible" name="REVENUES" sheetId="2" r:id="rId5"/>
    <sheet state="visible" name="EXPENDITURES" sheetId="3" r:id="rId6"/>
  </sheets>
  <definedNames/>
  <calcPr/>
  <extLst>
    <ext uri="GoogleSheetsCustomDataVersion2">
      <go:sheetsCustomData xmlns:go="http://customooxmlschemas.google.com/" r:id="rId7" roundtripDataChecksum="FLP8wFEmQ0dwOvusBS1nzsXQ/2CuAdTcAlwjwChX+OI="/>
    </ext>
  </extLst>
</workbook>
</file>

<file path=xl/sharedStrings.xml><?xml version="1.0" encoding="utf-8"?>
<sst xmlns="http://schemas.openxmlformats.org/spreadsheetml/2006/main" count="134" uniqueCount="103">
  <si>
    <r>
      <rPr>
        <rFont val="Times New Roman"/>
        <b/>
        <color rgb="FF0000FF"/>
        <sz val="14.0"/>
      </rPr>
      <t>Blue</t>
    </r>
    <r>
      <rPr>
        <rFont val="Times New Roman"/>
        <b val="0"/>
        <color theme="1"/>
        <sz val="14.0"/>
      </rPr>
      <t xml:space="preserve"> Cells In Workbook</t>
    </r>
    <r>
      <rPr>
        <rFont val="Times New Roman"/>
        <b/>
        <color theme="1"/>
        <sz val="14.0"/>
      </rPr>
      <t xml:space="preserve"> </t>
    </r>
    <r>
      <rPr>
        <rFont val="Times New Roman"/>
        <b val="0"/>
        <color theme="1"/>
        <sz val="14.0"/>
      </rPr>
      <t>are Data Entry Cells</t>
    </r>
  </si>
  <si>
    <t xml:space="preserve">SPECIAL DISTRICT NAME: </t>
  </si>
  <si>
    <t>Ciudad Soil &amp; Water Conservation District</t>
  </si>
  <si>
    <t>FISCAL CYCLE:</t>
  </si>
  <si>
    <t>( FY = Fiscal Year = 7/1-6/30 )</t>
  </si>
  <si>
    <t>( CY = Calendar Year 1/1 - 12/31)</t>
  </si>
  <si>
    <t>FUND TITLE</t>
  </si>
  <si>
    <t xml:space="preserve">FUND </t>
  </si>
  <si>
    <t xml:space="preserve">Actual </t>
  </si>
  <si>
    <t>INVESTMENTS</t>
  </si>
  <si>
    <t>BUDGETED</t>
  </si>
  <si>
    <t>ESTIMATED</t>
  </si>
  <si>
    <t>(OPTIONAL)*</t>
  </si>
  <si>
    <t>ADJUSTED</t>
  </si>
  <si>
    <t>NUMBER</t>
  </si>
  <si>
    <t>BEGINNING CASH</t>
  </si>
  <si>
    <t>REVENUES</t>
  </si>
  <si>
    <t>TRANSFERS</t>
  </si>
  <si>
    <t>EXPENDITURES</t>
  </si>
  <si>
    <t>ENDING</t>
  </si>
  <si>
    <t>LOCAL RESERVE</t>
  </si>
  <si>
    <t>BALANCE @ June 30</t>
  </si>
  <si>
    <t>CASH BALANCE</t>
  </si>
  <si>
    <t>2024</t>
  </si>
  <si>
    <t>GENERAL FUND - Operating (GF)</t>
  </si>
  <si>
    <t>INTERGOVERNMENTAL GRANTS</t>
  </si>
  <si>
    <t>OTHER</t>
  </si>
  <si>
    <t xml:space="preserve">DEBT SERVICE </t>
  </si>
  <si>
    <t xml:space="preserve">Grand Total  </t>
  </si>
  <si>
    <t>Check if this form is a re-submission:</t>
  </si>
  <si>
    <t>Re-submission No:</t>
  </si>
  <si>
    <t>Resubmission Date:</t>
  </si>
  <si>
    <t>*Column used for additional funding set aside as a reserve approved by action of the governing body.</t>
  </si>
  <si>
    <t xml:space="preserve"> </t>
  </si>
  <si>
    <t xml:space="preserve">Form revised: </t>
  </si>
  <si>
    <t>SPECIAL DISTRICT NAME:</t>
  </si>
  <si>
    <t>FY 2024</t>
  </si>
  <si>
    <t>FY 2025</t>
  </si>
  <si>
    <t>VARIANCE</t>
  </si>
  <si>
    <t>YTD ACTUALS</t>
  </si>
  <si>
    <t>BUDGET</t>
  </si>
  <si>
    <t>REQUEST</t>
  </si>
  <si>
    <t>General Fund 101 ( enter items below )</t>
  </si>
  <si>
    <t>Legislative Funding (State Allotment)</t>
  </si>
  <si>
    <t>Terrain Management Plan Review</t>
  </si>
  <si>
    <t xml:space="preserve">Direct Public Support </t>
  </si>
  <si>
    <t>Miscellaneous</t>
  </si>
  <si>
    <t>Subtotal General Fund Revenues</t>
  </si>
  <si>
    <t>Other Financing Sources:                 Transfers In</t>
  </si>
  <si>
    <t xml:space="preserve">                                                  Transfers Out</t>
  </si>
  <si>
    <t>Total Transfers</t>
  </si>
  <si>
    <t>TOTAL GENERAL FUND REVENUES</t>
  </si>
  <si>
    <t>Intergovernmental Grants 218 ( enter items below )</t>
  </si>
  <si>
    <t>Federal Grants</t>
  </si>
  <si>
    <t>State Grants</t>
  </si>
  <si>
    <t xml:space="preserve">Local Grants </t>
  </si>
  <si>
    <t>Private Grants</t>
  </si>
  <si>
    <t xml:space="preserve">Cost Share (Federal Grants) </t>
  </si>
  <si>
    <t>Subtotal Intergovernmental Grants Revenues</t>
  </si>
  <si>
    <t>TOTAL INTERGOV. GRANT REVENUES</t>
  </si>
  <si>
    <t>Other 299 ( enter items below )</t>
  </si>
  <si>
    <t xml:space="preserve">Program Revenue </t>
  </si>
  <si>
    <t>Subtotal Other 299 Revenues</t>
  </si>
  <si>
    <t>TOTAL OTHER REVENUES</t>
  </si>
  <si>
    <t>Debt Service 400</t>
  </si>
  <si>
    <t>General Obligation Bonds</t>
  </si>
  <si>
    <t>General Obligation - (Property tax)</t>
  </si>
  <si>
    <t>Investment Income</t>
  </si>
  <si>
    <t>Other - Misc</t>
  </si>
  <si>
    <t xml:space="preserve">Revenue Bonds </t>
  </si>
  <si>
    <t>Bond Proceeds</t>
  </si>
  <si>
    <t>Revenue Bonds - GRT</t>
  </si>
  <si>
    <t>Revenue Bonds - Other</t>
  </si>
  <si>
    <t>Miscellaneous(NMFA, BOF, etc.)</t>
  </si>
  <si>
    <t>Subtotal Debt Service Fund Revenues</t>
  </si>
  <si>
    <t>TOTAL DEBT SERVICE REVENUES</t>
  </si>
  <si>
    <t>GRAND TOTAL REVENUES</t>
  </si>
  <si>
    <t>Personnel Services, Salaries including Benefits</t>
  </si>
  <si>
    <t>Bank Fees</t>
  </si>
  <si>
    <t>Office Supplies</t>
  </si>
  <si>
    <t>Staff Development (Trainings and Workshops)</t>
  </si>
  <si>
    <t>Vehicle Expense (Insurance, gas, maintenance)</t>
  </si>
  <si>
    <t>Advertising and Public Relations (e.g. newsletter)</t>
  </si>
  <si>
    <t>Annual Audit Expenses</t>
  </si>
  <si>
    <t>Legal Notices</t>
  </si>
  <si>
    <t>Dues and Board Fees</t>
  </si>
  <si>
    <t>Postage Expense</t>
  </si>
  <si>
    <t>State Liability/Bonding &amp; Workers Compensation</t>
  </si>
  <si>
    <t>Direct Travel Expenses for Meetings/ Conferrences</t>
  </si>
  <si>
    <t>Mileage &amp; Per Diem</t>
  </si>
  <si>
    <t>Internet/Phone</t>
  </si>
  <si>
    <t>TOTAL GENERAL FUND EXPENDITURES</t>
  </si>
  <si>
    <t>Operating Expense</t>
  </si>
  <si>
    <t>Contractual Services Expenses</t>
  </si>
  <si>
    <t>Project Supplies</t>
  </si>
  <si>
    <t xml:space="preserve">Cost Share </t>
  </si>
  <si>
    <t>TOTAL INTERGOV. GRANT EXPENDITURES</t>
  </si>
  <si>
    <t>TOTAL OTHER EXPENDITURES</t>
  </si>
  <si>
    <t>Bond  Payments Principal</t>
  </si>
  <si>
    <t>Bond Payments- Interest</t>
  </si>
  <si>
    <t>Other Debt Service</t>
  </si>
  <si>
    <t>TOTAL DEBT SERVICE EXPENDITURES</t>
  </si>
  <si>
    <t xml:space="preserve">GRAND TOTAL  EXPENDITURES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</si>
</sst>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_);_(* \(#,##0\);_(* &quot;-&quot;_);_(@_)"/>
    <numFmt numFmtId="165" formatCode="&quot;$&quot;#,##0_);[Red]\(&quot;$&quot;#,##0\)"/>
    <numFmt numFmtId="166" formatCode="_(&quot;$&quot;* #,##0_);_(&quot;$&quot;* \(#,##0\);_(&quot;$&quot;* &quot;-&quot;_);_(@_)"/>
    <numFmt numFmtId="167" formatCode="_(* #,##0.00_);_(* \(#,##0.00\);_(* &quot;-&quot;_);_(@_)"/>
    <numFmt numFmtId="168" formatCode="_(&quot;$&quot;* #,##0.00_);_(&quot;$&quot;* \(#,##0.00\);_(&quot;$&quot;* &quot;-&quot;_);_(@_)"/>
    <numFmt numFmtId="169" formatCode="_(* #,##0.00_);_(* \(#,##0.00\);_(* &quot;-&quot;??_);_(@_)"/>
  </numFmts>
  <fonts count="19">
    <font>
      <sz val="11.0"/>
      <color theme="1"/>
      <name val="Calibri"/>
      <scheme val="minor"/>
    </font>
    <font>
      <sz val="12.0"/>
      <color theme="1"/>
      <name val="Times New Roman"/>
    </font>
    <font>
      <b/>
      <sz val="14.0"/>
      <color theme="1"/>
      <name val="Times New Roman"/>
    </font>
    <font>
      <b/>
      <sz val="14.0"/>
      <color rgb="FF0000FF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b/>
      <sz val="12.0"/>
      <color rgb="FFFF0000"/>
      <name val="Times New Roman"/>
    </font>
    <font>
      <sz val="14.0"/>
      <color rgb="FF0000FF"/>
      <name val="Times New Roman"/>
    </font>
    <font>
      <sz val="14.0"/>
      <color rgb="FF000000"/>
      <name val="Times New Roman"/>
    </font>
    <font>
      <u/>
      <sz val="14.0"/>
      <color theme="1"/>
      <name val="Times New Roman"/>
    </font>
    <font>
      <b/>
      <u/>
      <sz val="14.0"/>
      <color theme="1"/>
      <name val="Times New Roman"/>
    </font>
    <font>
      <b/>
      <u/>
      <sz val="14.0"/>
      <color rgb="FF0000FF"/>
      <name val="Times New Roman"/>
    </font>
    <font>
      <sz val="11.0"/>
      <color rgb="FF0000FF"/>
      <name val="Times New Roman"/>
    </font>
    <font>
      <b/>
      <sz val="14.0"/>
      <color rgb="FF3366FF"/>
      <name val="Times New Roman"/>
    </font>
    <font>
      <b/>
      <sz val="14.0"/>
      <color rgb="FF000000"/>
      <name val="Times New Roman"/>
    </font>
    <font>
      <sz val="11.0"/>
      <color rgb="FF000000"/>
      <name val="Times New Roman"/>
    </font>
    <font>
      <sz val="10.0"/>
      <color theme="1"/>
      <name val="Times New Roman"/>
    </font>
    <font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</fills>
  <borders count="70">
    <border/>
    <border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/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/>
    </border>
    <border>
      <left style="thin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double">
        <color rgb="FF000000"/>
      </right>
      <top/>
      <bottom/>
    </border>
    <border>
      <left style="double">
        <color rgb="FF000000"/>
      </left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double">
        <color rgb="FF000000"/>
      </right>
      <top/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ck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double">
        <color rgb="FF000000"/>
      </bottom>
    </border>
    <border>
      <left style="double">
        <color rgb="FF000000"/>
      </left>
      <right/>
      <top style="double">
        <color rgb="FF000000"/>
      </top>
      <bottom/>
    </border>
    <border>
      <left style="double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/>
      <bottom style="thin">
        <color rgb="FF000000"/>
      </bottom>
    </border>
    <border>
      <left style="double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/>
      <right style="double">
        <color rgb="FF000000"/>
      </right>
      <top/>
      <bottom/>
    </border>
    <border>
      <left style="double">
        <color rgb="FF000000"/>
      </lef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right style="double">
        <color rgb="FF000000"/>
      </right>
      <top style="medium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right style="double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3" numFmtId="0" xfId="0" applyBorder="1" applyFont="1"/>
    <xf borderId="1" fillId="0" fontId="4" numFmtId="0" xfId="0" applyBorder="1" applyFont="1"/>
    <xf borderId="0" fillId="0" fontId="4" numFmtId="0" xfId="0" applyFont="1"/>
    <xf borderId="0" fillId="0" fontId="2" numFmtId="0" xfId="0" applyAlignment="1" applyFont="1">
      <alignment horizontal="left"/>
    </xf>
    <xf borderId="1" fillId="0" fontId="3" numFmtId="0" xfId="0" applyAlignment="1" applyBorder="1" applyFont="1">
      <alignment horizontal="left" readingOrder="0"/>
    </xf>
    <xf borderId="0" fillId="0" fontId="1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5" numFmtId="0" xfId="0" applyFont="1"/>
    <xf borderId="2" fillId="2" fontId="2" numFmtId="0" xfId="0" applyAlignment="1" applyBorder="1" applyFill="1" applyFont="1">
      <alignment horizontal="center"/>
    </xf>
    <xf borderId="3" fillId="2" fontId="2" numFmtId="0" xfId="0" applyAlignment="1" applyBorder="1" applyFont="1">
      <alignment horizontal="center"/>
    </xf>
    <xf borderId="4" fillId="2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6" fillId="2" fontId="2" numFmtId="0" xfId="0" applyAlignment="1" applyBorder="1" applyFont="1">
      <alignment horizontal="center"/>
    </xf>
    <xf borderId="7" fillId="2" fontId="2" numFmtId="0" xfId="0" applyAlignment="1" applyBorder="1" applyFont="1">
      <alignment horizontal="center"/>
    </xf>
    <xf borderId="7" fillId="2" fontId="2" numFmtId="0" xfId="0" applyAlignment="1" applyBorder="1" applyFont="1">
      <alignment horizontal="center" readingOrder="0"/>
    </xf>
    <xf borderId="8" fillId="2" fontId="2" numFmtId="0" xfId="0" applyAlignment="1" applyBorder="1" applyFont="1">
      <alignment horizontal="center"/>
    </xf>
    <xf borderId="9" fillId="2" fontId="2" numFmtId="0" xfId="0" applyAlignment="1" applyBorder="1" applyFont="1">
      <alignment horizontal="center"/>
    </xf>
    <xf borderId="6" fillId="2" fontId="2" numFmtId="0" xfId="0" applyBorder="1" applyFont="1"/>
    <xf borderId="8" fillId="2" fontId="6" numFmtId="0" xfId="0" applyAlignment="1" applyBorder="1" applyFont="1">
      <alignment horizontal="center"/>
    </xf>
    <xf borderId="10" fillId="2" fontId="2" numFmtId="0" xfId="0" applyAlignment="1" applyBorder="1" applyFont="1">
      <alignment horizontal="center"/>
    </xf>
    <xf borderId="11" fillId="2" fontId="2" numFmtId="49" xfId="0" applyAlignment="1" applyBorder="1" applyFont="1" applyNumberFormat="1">
      <alignment horizontal="center"/>
    </xf>
    <xf borderId="11" fillId="2" fontId="7" numFmtId="49" xfId="0" applyAlignment="1" applyBorder="1" applyFont="1" applyNumberFormat="1">
      <alignment horizontal="center"/>
    </xf>
    <xf borderId="11" fillId="2" fontId="2" numFmtId="0" xfId="0" applyAlignment="1" applyBorder="1" applyFont="1">
      <alignment horizontal="center"/>
    </xf>
    <xf borderId="12" fillId="2" fontId="2" numFmtId="0" xfId="0" applyAlignment="1" applyBorder="1" applyFont="1">
      <alignment horizontal="center"/>
    </xf>
    <xf borderId="13" fillId="3" fontId="4" numFmtId="0" xfId="0" applyBorder="1" applyFill="1" applyFont="1"/>
    <xf borderId="14" fillId="3" fontId="4" numFmtId="0" xfId="0" applyAlignment="1" applyBorder="1" applyFont="1">
      <alignment horizontal="center"/>
    </xf>
    <xf borderId="15" fillId="0" fontId="7" numFmtId="164" xfId="0" applyBorder="1" applyFont="1" applyNumberFormat="1"/>
    <xf borderId="15" fillId="0" fontId="7" numFmtId="164" xfId="0" applyAlignment="1" applyBorder="1" applyFont="1" applyNumberFormat="1">
      <alignment readingOrder="0"/>
    </xf>
    <xf borderId="15" fillId="0" fontId="8" numFmtId="164" xfId="0" applyBorder="1" applyFont="1" applyNumberFormat="1"/>
    <xf borderId="15" fillId="0" fontId="8" numFmtId="164" xfId="0" applyAlignment="1" applyBorder="1" applyFont="1" applyNumberFormat="1">
      <alignment readingOrder="0"/>
    </xf>
    <xf borderId="15" fillId="0" fontId="4" numFmtId="164" xfId="0" applyBorder="1" applyFont="1" applyNumberFormat="1"/>
    <xf borderId="16" fillId="0" fontId="7" numFmtId="164" xfId="0" applyBorder="1" applyFont="1" applyNumberFormat="1"/>
    <xf borderId="17" fillId="0" fontId="4" numFmtId="164" xfId="0" applyBorder="1" applyFont="1" applyNumberFormat="1"/>
    <xf borderId="18" fillId="3" fontId="4" numFmtId="0" xfId="0" applyBorder="1" applyFont="1"/>
    <xf borderId="19" fillId="3" fontId="4" numFmtId="0" xfId="0" applyAlignment="1" applyBorder="1" applyFont="1">
      <alignment horizontal="center"/>
    </xf>
    <xf borderId="20" fillId="3" fontId="5" numFmtId="0" xfId="0" applyBorder="1" applyFont="1"/>
    <xf borderId="21" fillId="0" fontId="7" numFmtId="164" xfId="0" applyBorder="1" applyFont="1" applyNumberFormat="1"/>
    <xf borderId="22" fillId="0" fontId="4" numFmtId="165" xfId="0" applyAlignment="1" applyBorder="1" applyFont="1" applyNumberFormat="1">
      <alignment horizontal="right"/>
    </xf>
    <xf borderId="23" fillId="2" fontId="4" numFmtId="165" xfId="0" applyBorder="1" applyFont="1" applyNumberFormat="1"/>
    <xf borderId="23" fillId="0" fontId="4" numFmtId="166" xfId="0" applyBorder="1" applyFont="1" applyNumberFormat="1"/>
    <xf borderId="24" fillId="0" fontId="4" numFmtId="166" xfId="0" applyBorder="1" applyFont="1" applyNumberFormat="1"/>
    <xf borderId="25" fillId="0" fontId="4" numFmtId="0" xfId="0" applyBorder="1" applyFont="1"/>
    <xf borderId="25" fillId="0" fontId="4" numFmtId="1" xfId="0" applyBorder="1" applyFont="1" applyNumberFormat="1"/>
    <xf borderId="25" fillId="0" fontId="4" numFmtId="0" xfId="0" applyAlignment="1" applyBorder="1" applyFont="1">
      <alignment horizontal="left"/>
    </xf>
    <xf borderId="25" fillId="0" fontId="4" numFmtId="0" xfId="0" applyAlignment="1" applyBorder="1" applyFont="1">
      <alignment horizontal="right"/>
    </xf>
    <xf borderId="25" fillId="0" fontId="9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1" fillId="0" fontId="3" numFmtId="14" xfId="0" applyAlignment="1" applyBorder="1" applyFont="1" applyNumberFormat="1">
      <alignment horizontal="center"/>
    </xf>
    <xf borderId="0" fillId="0" fontId="4" numFmtId="0" xfId="0" applyAlignment="1" applyFont="1">
      <alignment horizontal="right"/>
    </xf>
    <xf borderId="26" fillId="3" fontId="10" numFmtId="0" xfId="0" applyBorder="1" applyFont="1"/>
    <xf borderId="27" fillId="3" fontId="4" numFmtId="0" xfId="0" applyBorder="1" applyFont="1"/>
    <xf borderId="28" fillId="3" fontId="4" numFmtId="0" xfId="0" applyBorder="1" applyFont="1"/>
    <xf borderId="29" fillId="3" fontId="11" numFmtId="0" xfId="0" applyBorder="1" applyFont="1"/>
    <xf borderId="20" fillId="3" fontId="4" numFmtId="0" xfId="0" applyBorder="1" applyFont="1"/>
    <xf borderId="7" fillId="3" fontId="4" numFmtId="0" xfId="0" applyBorder="1" applyFont="1"/>
    <xf borderId="29" fillId="3" fontId="4" numFmtId="0" xfId="0" applyBorder="1" applyFont="1"/>
    <xf borderId="30" fillId="3" fontId="4" numFmtId="0" xfId="0" applyBorder="1" applyFont="1"/>
    <xf borderId="31" fillId="3" fontId="4" numFmtId="0" xfId="0" applyBorder="1" applyFont="1"/>
    <xf borderId="32" fillId="3" fontId="4" numFmtId="0" xfId="0" applyBorder="1" applyFont="1"/>
    <xf borderId="0" fillId="0" fontId="12" numFmtId="22" xfId="0" applyAlignment="1" applyFont="1" applyNumberFormat="1">
      <alignment horizontal="left"/>
    </xf>
    <xf borderId="0" fillId="0" fontId="5" numFmtId="14" xfId="0" applyAlignment="1" applyFont="1" applyNumberFormat="1">
      <alignment horizontal="left"/>
    </xf>
    <xf borderId="0" fillId="0" fontId="12" numFmtId="0" xfId="0" applyAlignment="1" applyFont="1">
      <alignment horizontal="center"/>
    </xf>
    <xf borderId="0" fillId="0" fontId="5" numFmtId="167" xfId="0" applyFont="1" applyNumberFormat="1"/>
    <xf borderId="1" fillId="0" fontId="2" numFmtId="0" xfId="0" applyAlignment="1" applyBorder="1" applyFont="1">
      <alignment horizontal="center"/>
    </xf>
    <xf borderId="1" fillId="0" fontId="4" numFmtId="167" xfId="0" applyBorder="1" applyFont="1" applyNumberFormat="1"/>
    <xf borderId="0" fillId="0" fontId="2" numFmtId="167" xfId="0" applyAlignment="1" applyFont="1" applyNumberFormat="1">
      <alignment horizontal="center"/>
    </xf>
    <xf borderId="0" fillId="0" fontId="3" numFmtId="0" xfId="0" applyAlignment="1" applyFont="1">
      <alignment horizontal="center" vertical="center"/>
    </xf>
    <xf borderId="33" fillId="0" fontId="7" numFmtId="0" xfId="0" applyAlignment="1" applyBorder="1" applyFont="1">
      <alignment horizontal="left"/>
    </xf>
    <xf borderId="0" fillId="0" fontId="7" numFmtId="0" xfId="0" applyAlignment="1" applyFont="1">
      <alignment horizontal="left"/>
    </xf>
    <xf borderId="0" fillId="0" fontId="4" numFmtId="167" xfId="0" applyFont="1" applyNumberFormat="1"/>
    <xf borderId="34" fillId="4" fontId="7" numFmtId="0" xfId="0" applyAlignment="1" applyBorder="1" applyFill="1" applyFont="1">
      <alignment horizontal="left"/>
    </xf>
    <xf borderId="4" fillId="4" fontId="13" numFmtId="0" xfId="0" applyAlignment="1" applyBorder="1" applyFont="1">
      <alignment horizontal="center"/>
    </xf>
    <xf borderId="4" fillId="4" fontId="13" numFmtId="167" xfId="0" applyAlignment="1" applyBorder="1" applyFont="1" applyNumberFormat="1">
      <alignment horizontal="center"/>
    </xf>
    <xf borderId="5" fillId="4" fontId="2" numFmtId="0" xfId="0" applyAlignment="1" applyBorder="1" applyFont="1">
      <alignment horizontal="center"/>
    </xf>
    <xf borderId="6" fillId="4" fontId="14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/>
    </xf>
    <xf borderId="8" fillId="4" fontId="2" numFmtId="167" xfId="0" applyAlignment="1" applyBorder="1" applyFont="1" applyNumberFormat="1">
      <alignment horizontal="center"/>
    </xf>
    <xf borderId="9" fillId="4" fontId="2" numFmtId="0" xfId="0" applyAlignment="1" applyBorder="1" applyFont="1">
      <alignment horizontal="center"/>
    </xf>
    <xf borderId="35" fillId="4" fontId="7" numFmtId="0" xfId="0" applyAlignment="1" applyBorder="1" applyFont="1">
      <alignment horizontal="center"/>
    </xf>
    <xf borderId="36" fillId="4" fontId="14" numFmtId="0" xfId="0" applyAlignment="1" applyBorder="1" applyFont="1">
      <alignment horizontal="center"/>
    </xf>
    <xf borderId="30" fillId="4" fontId="2" numFmtId="167" xfId="0" applyAlignment="1" applyBorder="1" applyFont="1" applyNumberFormat="1">
      <alignment horizontal="center"/>
    </xf>
    <xf borderId="37" fillId="4" fontId="2" numFmtId="0" xfId="0" applyAlignment="1" applyBorder="1" applyFont="1">
      <alignment horizontal="center"/>
    </xf>
    <xf borderId="38" fillId="4" fontId="14" numFmtId="0" xfId="0" applyAlignment="1" applyBorder="1" applyFont="1">
      <alignment horizontal="left"/>
    </xf>
    <xf borderId="39" fillId="4" fontId="14" numFmtId="0" xfId="0" applyAlignment="1" applyBorder="1" applyFont="1">
      <alignment horizontal="left"/>
    </xf>
    <xf borderId="8" fillId="4" fontId="4" numFmtId="167" xfId="0" applyBorder="1" applyFont="1" applyNumberFormat="1"/>
    <xf borderId="9" fillId="4" fontId="7" numFmtId="0" xfId="0" applyBorder="1" applyFont="1"/>
    <xf borderId="40" fillId="0" fontId="8" numFmtId="0" xfId="0" applyAlignment="1" applyBorder="1" applyFont="1">
      <alignment horizontal="right"/>
    </xf>
    <xf borderId="41" fillId="0" fontId="7" numFmtId="164" xfId="0" applyBorder="1" applyFont="1" applyNumberFormat="1"/>
    <xf borderId="41" fillId="0" fontId="7" numFmtId="167" xfId="0" applyBorder="1" applyFont="1" applyNumberFormat="1"/>
    <xf borderId="42" fillId="0" fontId="4" numFmtId="9" xfId="0" applyAlignment="1" applyBorder="1" applyFont="1" applyNumberFormat="1">
      <alignment horizontal="center"/>
    </xf>
    <xf borderId="21" fillId="0" fontId="7" numFmtId="167" xfId="0" applyBorder="1" applyFont="1" applyNumberFormat="1"/>
    <xf borderId="43" fillId="0" fontId="4" numFmtId="9" xfId="0" applyAlignment="1" applyBorder="1" applyFont="1" applyNumberFormat="1">
      <alignment horizontal="center"/>
    </xf>
    <xf borderId="44" fillId="0" fontId="5" numFmtId="0" xfId="0" applyBorder="1" applyFont="1"/>
    <xf borderId="45" fillId="0" fontId="8" numFmtId="0" xfId="0" applyAlignment="1" applyBorder="1" applyFont="1">
      <alignment horizontal="right"/>
    </xf>
    <xf borderId="15" fillId="0" fontId="4" numFmtId="167" xfId="0" applyBorder="1" applyFont="1" applyNumberFormat="1"/>
    <xf borderId="46" fillId="0" fontId="4" numFmtId="167" xfId="0" applyBorder="1" applyFont="1" applyNumberFormat="1"/>
    <xf borderId="17" fillId="0" fontId="4" numFmtId="9" xfId="0" applyAlignment="1" applyBorder="1" applyFont="1" applyNumberFormat="1">
      <alignment horizontal="center"/>
    </xf>
    <xf borderId="40" fillId="0" fontId="4" numFmtId="0" xfId="0" applyAlignment="1" applyBorder="1" applyFont="1">
      <alignment horizontal="left"/>
    </xf>
    <xf borderId="45" fillId="0" fontId="4" numFmtId="0" xfId="0" applyAlignment="1" applyBorder="1" applyFont="1">
      <alignment horizontal="left"/>
    </xf>
    <xf borderId="15" fillId="0" fontId="7" numFmtId="167" xfId="0" applyBorder="1" applyFont="1" applyNumberFormat="1"/>
    <xf borderId="47" fillId="0" fontId="4" numFmtId="0" xfId="0" applyAlignment="1" applyBorder="1" applyFont="1">
      <alignment horizontal="left"/>
    </xf>
    <xf borderId="48" fillId="0" fontId="4" numFmtId="166" xfId="0" applyBorder="1" applyFont="1" applyNumberFormat="1"/>
    <xf borderId="48" fillId="0" fontId="4" numFmtId="167" xfId="0" applyBorder="1" applyFont="1" applyNumberFormat="1"/>
    <xf borderId="49" fillId="0" fontId="4" numFmtId="9" xfId="0" applyAlignment="1" applyBorder="1" applyFont="1" applyNumberFormat="1">
      <alignment horizontal="center"/>
    </xf>
    <xf borderId="50" fillId="0" fontId="14" numFmtId="0" xfId="0" applyAlignment="1" applyBorder="1" applyFont="1">
      <alignment horizontal="right"/>
    </xf>
    <xf borderId="51" fillId="0" fontId="4" numFmtId="168" xfId="0" applyBorder="1" applyFont="1" applyNumberFormat="1"/>
    <xf borderId="51" fillId="0" fontId="4" numFmtId="167" xfId="0" applyBorder="1" applyFont="1" applyNumberFormat="1"/>
    <xf borderId="52" fillId="0" fontId="4" numFmtId="9" xfId="0" applyAlignment="1" applyBorder="1" applyFont="1" applyNumberFormat="1">
      <alignment horizontal="center"/>
    </xf>
    <xf borderId="8" fillId="4" fontId="14" numFmtId="169" xfId="0" applyAlignment="1" applyBorder="1" applyFont="1" applyNumberFormat="1">
      <alignment horizontal="left"/>
    </xf>
    <xf borderId="29" fillId="4" fontId="7" numFmtId="167" xfId="0" applyBorder="1" applyFont="1" applyNumberFormat="1"/>
    <xf borderId="5" fillId="4" fontId="7" numFmtId="169" xfId="0" applyBorder="1" applyFont="1" applyNumberFormat="1"/>
    <xf borderId="53" fillId="0" fontId="7" numFmtId="167" xfId="0" applyBorder="1" applyFont="1" applyNumberFormat="1"/>
    <xf borderId="41" fillId="0" fontId="7" numFmtId="167" xfId="0" applyAlignment="1" applyBorder="1" applyFont="1" applyNumberFormat="1">
      <alignment readingOrder="0"/>
    </xf>
    <xf borderId="53" fillId="0" fontId="7" numFmtId="167" xfId="0" applyAlignment="1" applyBorder="1" applyFont="1" applyNumberFormat="1">
      <alignment readingOrder="0"/>
    </xf>
    <xf borderId="54" fillId="0" fontId="4" numFmtId="9" xfId="0" applyAlignment="1" applyBorder="1" applyFont="1" applyNumberFormat="1">
      <alignment horizontal="center"/>
    </xf>
    <xf borderId="55" fillId="0" fontId="4" numFmtId="9" xfId="0" applyAlignment="1" applyBorder="1" applyFont="1" applyNumberFormat="1">
      <alignment horizontal="center"/>
    </xf>
    <xf borderId="50" fillId="0" fontId="2" numFmtId="0" xfId="0" applyAlignment="1" applyBorder="1" applyFont="1">
      <alignment horizontal="right"/>
    </xf>
    <xf borderId="56" fillId="0" fontId="4" numFmtId="9" xfId="0" applyAlignment="1" applyBorder="1" applyFont="1" applyNumberFormat="1">
      <alignment horizontal="center"/>
    </xf>
    <xf borderId="38" fillId="4" fontId="2" numFmtId="0" xfId="0" applyAlignment="1" applyBorder="1" applyFont="1">
      <alignment horizontal="left"/>
    </xf>
    <xf borderId="29" fillId="4" fontId="2" numFmtId="0" xfId="0" applyAlignment="1" applyBorder="1" applyFont="1">
      <alignment horizontal="left"/>
    </xf>
    <xf borderId="8" fillId="4" fontId="7" numFmtId="167" xfId="0" applyBorder="1" applyFont="1" applyNumberFormat="1"/>
    <xf borderId="57" fillId="4" fontId="7" numFmtId="38" xfId="0" applyBorder="1" applyFont="1" applyNumberFormat="1"/>
    <xf borderId="8" fillId="4" fontId="7" numFmtId="169" xfId="0" applyBorder="1" applyFont="1" applyNumberFormat="1"/>
    <xf borderId="4" fillId="4" fontId="7" numFmtId="167" xfId="0" applyBorder="1" applyFont="1" applyNumberFormat="1"/>
    <xf borderId="57" fillId="4" fontId="7" numFmtId="169" xfId="0" applyBorder="1" applyFont="1" applyNumberFormat="1"/>
    <xf borderId="40" fillId="0" fontId="2" numFmtId="0" xfId="0" applyAlignment="1" applyBorder="1" applyFont="1">
      <alignment horizontal="center"/>
    </xf>
    <xf borderId="44" fillId="0" fontId="4" numFmtId="9" xfId="0" applyAlignment="1" applyBorder="1" applyFont="1" applyNumberFormat="1">
      <alignment horizontal="center"/>
    </xf>
    <xf borderId="58" fillId="0" fontId="8" numFmtId="0" xfId="0" applyAlignment="1" applyBorder="1" applyFont="1">
      <alignment horizontal="right"/>
    </xf>
    <xf borderId="59" fillId="0" fontId="4" numFmtId="9" xfId="0" applyAlignment="1" applyBorder="1" applyFont="1" applyNumberFormat="1">
      <alignment horizontal="center"/>
    </xf>
    <xf borderId="15" fillId="0" fontId="4" numFmtId="166" xfId="0" applyBorder="1" applyFont="1" applyNumberFormat="1"/>
    <xf borderId="0" fillId="0" fontId="15" numFmtId="0" xfId="0" applyFont="1"/>
    <xf borderId="51" fillId="0" fontId="4" numFmtId="166" xfId="0" applyBorder="1" applyFont="1" applyNumberFormat="1"/>
    <xf borderId="60" fillId="0" fontId="14" numFmtId="0" xfId="0" applyAlignment="1" applyBorder="1" applyFont="1">
      <alignment horizontal="left"/>
    </xf>
    <xf borderId="61" fillId="0" fontId="4" numFmtId="168" xfId="0" applyBorder="1" applyFont="1" applyNumberFormat="1"/>
    <xf borderId="61" fillId="0" fontId="4" numFmtId="167" xfId="0" applyBorder="1" applyFont="1" applyNumberFormat="1"/>
    <xf borderId="0" fillId="0" fontId="16" numFmtId="0" xfId="0" applyFont="1"/>
    <xf borderId="0" fillId="0" fontId="12" numFmtId="0" xfId="0" applyAlignment="1" applyFont="1">
      <alignment horizontal="left"/>
    </xf>
    <xf borderId="0" fillId="0" fontId="12" numFmtId="0" xfId="0" applyFont="1"/>
    <xf borderId="0" fillId="0" fontId="17" numFmtId="0" xfId="0" applyFont="1"/>
    <xf borderId="31" fillId="3" fontId="2" numFmtId="0" xfId="0" applyAlignment="1" applyBorder="1" applyFont="1">
      <alignment horizontal="left"/>
    </xf>
    <xf borderId="0" fillId="0" fontId="2" numFmtId="167" xfId="0" applyAlignment="1" applyFont="1" applyNumberFormat="1">
      <alignment horizontal="center" vertical="center"/>
    </xf>
    <xf borderId="33" fillId="0" fontId="4" numFmtId="0" xfId="0" applyAlignment="1" applyBorder="1" applyFont="1">
      <alignment horizontal="left"/>
    </xf>
    <xf borderId="33" fillId="0" fontId="4" numFmtId="167" xfId="0" applyBorder="1" applyFont="1" applyNumberFormat="1"/>
    <xf borderId="33" fillId="0" fontId="4" numFmtId="0" xfId="0" applyBorder="1" applyFont="1"/>
    <xf borderId="34" fillId="2" fontId="7" numFmtId="0" xfId="0" applyAlignment="1" applyBorder="1" applyFont="1">
      <alignment horizontal="left"/>
    </xf>
    <xf borderId="4" fillId="2" fontId="2" numFmtId="167" xfId="0" applyAlignment="1" applyBorder="1" applyFont="1" applyNumberFormat="1">
      <alignment horizontal="center"/>
    </xf>
    <xf borderId="6" fillId="2" fontId="14" numFmtId="0" xfId="0" applyAlignment="1" applyBorder="1" applyFont="1">
      <alignment horizontal="center" vertical="center"/>
    </xf>
    <xf borderId="8" fillId="2" fontId="2" numFmtId="167" xfId="0" applyAlignment="1" applyBorder="1" applyFont="1" applyNumberFormat="1">
      <alignment horizontal="center"/>
    </xf>
    <xf borderId="35" fillId="2" fontId="7" numFmtId="0" xfId="0" applyAlignment="1" applyBorder="1" applyFont="1">
      <alignment horizontal="center"/>
    </xf>
    <xf borderId="36" fillId="2" fontId="14" numFmtId="14" xfId="0" applyAlignment="1" applyBorder="1" applyFont="1" applyNumberFormat="1">
      <alignment horizontal="center"/>
    </xf>
    <xf borderId="30" fillId="2" fontId="2" numFmtId="167" xfId="0" applyAlignment="1" applyBorder="1" applyFont="1" applyNumberFormat="1">
      <alignment horizontal="center"/>
    </xf>
    <xf borderId="37" fillId="2" fontId="2" numFmtId="0" xfId="0" applyAlignment="1" applyBorder="1" applyFont="1">
      <alignment horizontal="center"/>
    </xf>
    <xf borderId="6" fillId="2" fontId="14" numFmtId="0" xfId="0" applyAlignment="1" applyBorder="1" applyFont="1">
      <alignment horizontal="left"/>
    </xf>
    <xf borderId="7" fillId="2" fontId="14" numFmtId="0" xfId="0" applyAlignment="1" applyBorder="1" applyFont="1">
      <alignment horizontal="left"/>
    </xf>
    <xf borderId="8" fillId="2" fontId="4" numFmtId="167" xfId="0" applyBorder="1" applyFont="1" applyNumberFormat="1"/>
    <xf borderId="9" fillId="2" fontId="7" numFmtId="0" xfId="0" applyBorder="1" applyFont="1"/>
    <xf borderId="62" fillId="0" fontId="8" numFmtId="0" xfId="0" applyAlignment="1" applyBorder="1" applyFont="1">
      <alignment horizontal="right"/>
    </xf>
    <xf borderId="40" fillId="0" fontId="8" numFmtId="0" xfId="0" applyAlignment="1" applyBorder="1" applyFont="1">
      <alignment horizontal="right" readingOrder="0"/>
    </xf>
    <xf borderId="63" fillId="0" fontId="14" numFmtId="0" xfId="0" applyAlignment="1" applyBorder="1" applyFont="1">
      <alignment horizontal="right"/>
    </xf>
    <xf borderId="64" fillId="0" fontId="4" numFmtId="168" xfId="0" applyBorder="1" applyFont="1" applyNumberFormat="1"/>
    <xf borderId="64" fillId="0" fontId="4" numFmtId="167" xfId="0" applyBorder="1" applyFont="1" applyNumberFormat="1"/>
    <xf borderId="65" fillId="0" fontId="4" numFmtId="9" xfId="0" applyAlignment="1" applyBorder="1" applyFont="1" applyNumberFormat="1">
      <alignment horizontal="center"/>
    </xf>
    <xf borderId="6" fillId="4" fontId="14" numFmtId="0" xfId="0" applyAlignment="1" applyBorder="1" applyFont="1">
      <alignment horizontal="left"/>
    </xf>
    <xf borderId="7" fillId="4" fontId="14" numFmtId="169" xfId="0" applyAlignment="1" applyBorder="1" applyFont="1" applyNumberFormat="1">
      <alignment horizontal="left"/>
    </xf>
    <xf borderId="60" fillId="0" fontId="2" numFmtId="0" xfId="0" applyAlignment="1" applyBorder="1" applyFont="1">
      <alignment horizontal="right"/>
    </xf>
    <xf borderId="7" fillId="4" fontId="14" numFmtId="0" xfId="0" applyAlignment="1" applyBorder="1" applyFont="1">
      <alignment horizontal="left"/>
    </xf>
    <xf borderId="61" fillId="0" fontId="4" numFmtId="166" xfId="0" applyBorder="1" applyFont="1" applyNumberFormat="1"/>
    <xf borderId="7" fillId="4" fontId="4" numFmtId="169" xfId="0" applyBorder="1" applyFont="1" applyNumberFormat="1"/>
    <xf borderId="7" fillId="4" fontId="4" numFmtId="167" xfId="0" applyBorder="1" applyFont="1" applyNumberFormat="1"/>
    <xf borderId="57" fillId="4" fontId="4" numFmtId="169" xfId="0" applyBorder="1" applyFont="1" applyNumberFormat="1"/>
    <xf borderId="62" fillId="0" fontId="4" numFmtId="0" xfId="0" applyAlignment="1" applyBorder="1" applyFont="1">
      <alignment horizontal="right"/>
    </xf>
    <xf borderId="66" fillId="0" fontId="14" numFmtId="0" xfId="0" applyAlignment="1" applyBorder="1" applyFont="1">
      <alignment horizontal="left"/>
    </xf>
    <xf borderId="67" fillId="0" fontId="4" numFmtId="168" xfId="0" applyBorder="1" applyFont="1" applyNumberFormat="1"/>
    <xf borderId="68" fillId="0" fontId="4" numFmtId="167" xfId="0" applyBorder="1" applyFont="1" applyNumberFormat="1"/>
    <xf borderId="69" fillId="0" fontId="4" numFmtId="9" xfId="0" applyAlignment="1" applyBorder="1" applyFont="1" applyNumberFormat="1">
      <alignment horizontal="center"/>
    </xf>
    <xf borderId="0" fillId="0" fontId="17" numFmtId="168" xfId="0" applyFont="1" applyNumberFormat="1"/>
    <xf borderId="0" fillId="0" fontId="17" numFmtId="167" xfId="0" applyFont="1" applyNumberFormat="1"/>
    <xf borderId="0" fillId="0" fontId="18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CC00"/>
    <pageSetUpPr fitToPage="1"/>
  </sheetPr>
  <sheetViews>
    <sheetView showGridLines="0" workbookViewId="0"/>
  </sheetViews>
  <sheetFormatPr customHeight="1" defaultColWidth="14.43" defaultRowHeight="15.0"/>
  <cols>
    <col customWidth="1" min="1" max="1" width="5.57"/>
    <col customWidth="1" min="2" max="2" width="46.57"/>
    <col customWidth="1" min="3" max="3" width="13.57"/>
    <col customWidth="1" min="4" max="11" width="27.57"/>
    <col customWidth="1" min="12" max="26" width="8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1"/>
      <c r="B4" s="3" t="s">
        <v>1</v>
      </c>
      <c r="C4" s="4" t="s">
        <v>2</v>
      </c>
      <c r="D4" s="5"/>
      <c r="E4" s="6"/>
      <c r="F4" s="7" t="s">
        <v>3</v>
      </c>
      <c r="G4" s="8">
        <v>2025.0</v>
      </c>
      <c r="H4" s="6"/>
      <c r="I4" s="1"/>
      <c r="J4" s="1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6"/>
      <c r="C5" s="6"/>
      <c r="D5" s="6"/>
      <c r="E5" s="6"/>
      <c r="F5" s="9" t="s">
        <v>4</v>
      </c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1"/>
      <c r="B6" s="10"/>
      <c r="C6" s="6"/>
      <c r="D6" s="6"/>
      <c r="E6" s="6"/>
      <c r="F6" s="9" t="s">
        <v>5</v>
      </c>
      <c r="G6" s="6"/>
      <c r="H6" s="6"/>
      <c r="I6" s="3"/>
      <c r="J6" s="11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1"/>
      <c r="B7" s="10"/>
      <c r="C7" s="6"/>
      <c r="D7" s="6"/>
      <c r="E7" s="6"/>
      <c r="F7" s="12"/>
      <c r="G7" s="6"/>
      <c r="H7" s="6"/>
      <c r="I7" s="3"/>
      <c r="J7" s="11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3"/>
      <c r="B8" s="14"/>
      <c r="C8" s="15"/>
      <c r="D8" s="15"/>
      <c r="E8" s="15"/>
      <c r="F8" s="15"/>
      <c r="G8" s="15"/>
      <c r="H8" s="15"/>
      <c r="I8" s="16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7.25" customHeight="1">
      <c r="A9" s="13"/>
      <c r="B9" s="18" t="s">
        <v>6</v>
      </c>
      <c r="C9" s="19" t="s">
        <v>7</v>
      </c>
      <c r="D9" s="20" t="s">
        <v>8</v>
      </c>
      <c r="E9" s="19" t="s">
        <v>9</v>
      </c>
      <c r="F9" s="19" t="s">
        <v>10</v>
      </c>
      <c r="G9" s="19" t="s">
        <v>10</v>
      </c>
      <c r="H9" s="19" t="s">
        <v>10</v>
      </c>
      <c r="I9" s="19" t="s">
        <v>11</v>
      </c>
      <c r="J9" s="21" t="s">
        <v>12</v>
      </c>
      <c r="K9" s="22" t="s">
        <v>13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7.25" customHeight="1">
      <c r="A10" s="13"/>
      <c r="B10" s="23"/>
      <c r="C10" s="19" t="s">
        <v>14</v>
      </c>
      <c r="D10" s="19" t="s">
        <v>15</v>
      </c>
      <c r="E10" s="19"/>
      <c r="F10" s="19" t="s">
        <v>16</v>
      </c>
      <c r="G10" s="19" t="s">
        <v>17</v>
      </c>
      <c r="H10" s="19" t="s">
        <v>18</v>
      </c>
      <c r="I10" s="19" t="s">
        <v>19</v>
      </c>
      <c r="J10" s="21" t="s">
        <v>20</v>
      </c>
      <c r="K10" s="22" t="s">
        <v>19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7.25" customHeight="1">
      <c r="A11" s="13"/>
      <c r="B11" s="18"/>
      <c r="C11" s="19"/>
      <c r="D11" s="19" t="s">
        <v>21</v>
      </c>
      <c r="E11" s="19"/>
      <c r="F11" s="19"/>
      <c r="G11" s="19"/>
      <c r="H11" s="19"/>
      <c r="I11" s="19" t="s">
        <v>22</v>
      </c>
      <c r="J11" s="24"/>
      <c r="K11" s="22" t="s">
        <v>22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6.5" customHeight="1">
      <c r="A12" s="13"/>
      <c r="B12" s="25"/>
      <c r="C12" s="26"/>
      <c r="D12" s="26" t="s">
        <v>23</v>
      </c>
      <c r="E12" s="27"/>
      <c r="F12" s="28"/>
      <c r="G12" s="28"/>
      <c r="H12" s="28"/>
      <c r="I12" s="28"/>
      <c r="J12" s="21"/>
      <c r="K12" s="29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21.0" customHeight="1">
      <c r="A13" s="13"/>
      <c r="B13" s="30" t="s">
        <v>24</v>
      </c>
      <c r="C13" s="31">
        <v>101.0</v>
      </c>
      <c r="D13" s="32">
        <v>0.0</v>
      </c>
      <c r="E13" s="33"/>
      <c r="F13" s="34">
        <f>REVENUES!D18</f>
        <v>71000</v>
      </c>
      <c r="G13" s="35">
        <v>33717.0</v>
      </c>
      <c r="H13" s="34">
        <f>EXPENDITURES!D27</f>
        <v>104717.02</v>
      </c>
      <c r="I13" s="36">
        <f t="shared" ref="I13:I16" si="1">SUM(D13+E13+F13+G13-H13)</f>
        <v>-0.01999999999</v>
      </c>
      <c r="J13" s="37">
        <v>0.0</v>
      </c>
      <c r="K13" s="38">
        <f t="shared" ref="K13:K16" si="2">SUM(I13-J13)</f>
        <v>-0.01999999999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1.0" customHeight="1">
      <c r="A14" s="13"/>
      <c r="B14" s="39" t="s">
        <v>25</v>
      </c>
      <c r="C14" s="40">
        <v>218.0</v>
      </c>
      <c r="D14" s="33">
        <v>206654.0</v>
      </c>
      <c r="E14" s="33"/>
      <c r="F14" s="34">
        <f>REVENUES!D27</f>
        <v>3583726.28</v>
      </c>
      <c r="G14" s="35">
        <v>-33717.0</v>
      </c>
      <c r="H14" s="34">
        <f>EXPENDITURES!D36</f>
        <v>3502671.99</v>
      </c>
      <c r="I14" s="36">
        <f t="shared" si="1"/>
        <v>253991.29</v>
      </c>
      <c r="J14" s="32">
        <v>0.0</v>
      </c>
      <c r="K14" s="38">
        <f t="shared" si="2"/>
        <v>253991.29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21.0" customHeight="1">
      <c r="A15" s="41"/>
      <c r="B15" s="39" t="s">
        <v>26</v>
      </c>
      <c r="C15" s="40">
        <v>299.0</v>
      </c>
      <c r="D15" s="32">
        <v>0.0</v>
      </c>
      <c r="E15" s="32">
        <v>0.0</v>
      </c>
      <c r="F15" s="34">
        <f>REVENUES!D34</f>
        <v>35000</v>
      </c>
      <c r="G15" s="34">
        <f>REVENUES!D37</f>
        <v>0</v>
      </c>
      <c r="H15" s="34">
        <f>EXPENDITURES!D40</f>
        <v>0</v>
      </c>
      <c r="I15" s="36">
        <f t="shared" si="1"/>
        <v>35000</v>
      </c>
      <c r="J15" s="32">
        <v>0.0</v>
      </c>
      <c r="K15" s="38">
        <f t="shared" si="2"/>
        <v>35000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1.0" customHeight="1">
      <c r="A16" s="41"/>
      <c r="B16" s="39" t="s">
        <v>27</v>
      </c>
      <c r="C16" s="40">
        <v>400.0</v>
      </c>
      <c r="D16" s="32">
        <v>0.0</v>
      </c>
      <c r="E16" s="32">
        <v>0.0</v>
      </c>
      <c r="F16" s="34">
        <f>REVENUES!D52</f>
        <v>0</v>
      </c>
      <c r="G16" s="34">
        <f>REVENUES!D55</f>
        <v>0</v>
      </c>
      <c r="H16" s="34">
        <f>EXPENDITURES!D45</f>
        <v>0</v>
      </c>
      <c r="I16" s="36">
        <f t="shared" si="1"/>
        <v>0</v>
      </c>
      <c r="J16" s="42">
        <v>0.0</v>
      </c>
      <c r="K16" s="38">
        <f t="shared" si="2"/>
        <v>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8.75" customHeight="1">
      <c r="A17" s="13"/>
      <c r="B17" s="43" t="s">
        <v>28</v>
      </c>
      <c r="C17" s="44"/>
      <c r="D17" s="45">
        <f t="shared" ref="D17:K17" si="3">SUM(D13:D16)</f>
        <v>206654</v>
      </c>
      <c r="E17" s="45">
        <f t="shared" si="3"/>
        <v>0</v>
      </c>
      <c r="F17" s="45">
        <f t="shared" si="3"/>
        <v>3689726.28</v>
      </c>
      <c r="G17" s="45">
        <f t="shared" si="3"/>
        <v>0</v>
      </c>
      <c r="H17" s="45">
        <f t="shared" si="3"/>
        <v>3607389.01</v>
      </c>
      <c r="I17" s="45">
        <f t="shared" si="3"/>
        <v>288991.27</v>
      </c>
      <c r="J17" s="45">
        <f t="shared" si="3"/>
        <v>0</v>
      </c>
      <c r="K17" s="46">
        <f t="shared" si="3"/>
        <v>288991.27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9.0" customHeight="1">
      <c r="A18" s="13"/>
      <c r="B18" s="47"/>
      <c r="C18" s="48"/>
      <c r="D18" s="49"/>
      <c r="E18" s="49"/>
      <c r="F18" s="50"/>
      <c r="G18" s="50"/>
      <c r="H18" s="50"/>
      <c r="I18" s="51"/>
      <c r="J18" s="47"/>
      <c r="K18" s="47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52"/>
      <c r="B19" s="6" t="s">
        <v>29</v>
      </c>
      <c r="C19" s="53"/>
      <c r="D19" s="54" t="s">
        <v>30</v>
      </c>
      <c r="E19" s="53"/>
      <c r="F19" s="54" t="s">
        <v>31</v>
      </c>
      <c r="G19" s="53"/>
      <c r="H19" s="6"/>
      <c r="I19" s="6"/>
      <c r="J19" s="6"/>
      <c r="K19" s="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8.0" customHeight="1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8.0" customHeight="1">
      <c r="A21" s="13"/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8.0" customHeight="1">
      <c r="A22" s="13"/>
      <c r="B22" s="55" t="s">
        <v>32</v>
      </c>
      <c r="C22" s="56"/>
      <c r="D22" s="56"/>
      <c r="E22" s="56"/>
      <c r="F22" s="56"/>
      <c r="G22" s="56"/>
      <c r="H22" s="56"/>
      <c r="I22" s="56"/>
      <c r="J22" s="56"/>
      <c r="K22" s="57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8.0" customHeight="1">
      <c r="A23" s="13"/>
      <c r="B23" s="58"/>
      <c r="C23" s="59"/>
      <c r="D23" s="59"/>
      <c r="E23" s="59"/>
      <c r="F23" s="59"/>
      <c r="G23" s="59"/>
      <c r="H23" s="59"/>
      <c r="I23" s="59"/>
      <c r="J23" s="59"/>
      <c r="K23" s="60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8.0" customHeight="1">
      <c r="A24" s="13"/>
      <c r="B24" s="58"/>
      <c r="C24" s="59"/>
      <c r="D24" s="59"/>
      <c r="E24" s="59"/>
      <c r="F24" s="59"/>
      <c r="G24" s="59"/>
      <c r="H24" s="59"/>
      <c r="I24" s="59"/>
      <c r="J24" s="59"/>
      <c r="K24" s="60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8.0" customHeight="1">
      <c r="A25" s="13"/>
      <c r="B25" s="58"/>
      <c r="C25" s="59"/>
      <c r="D25" s="59"/>
      <c r="E25" s="59"/>
      <c r="F25" s="59"/>
      <c r="G25" s="59"/>
      <c r="H25" s="59"/>
      <c r="I25" s="59"/>
      <c r="J25" s="59"/>
      <c r="K25" s="60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0" customHeight="1">
      <c r="A26" s="13"/>
      <c r="B26" s="58"/>
      <c r="C26" s="59"/>
      <c r="D26" s="59"/>
      <c r="E26" s="59"/>
      <c r="F26" s="59"/>
      <c r="G26" s="59"/>
      <c r="H26" s="59"/>
      <c r="I26" s="59"/>
      <c r="J26" s="59"/>
      <c r="K26" s="60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8.0" customHeight="1">
      <c r="A27" s="13"/>
      <c r="B27" s="58"/>
      <c r="C27" s="59"/>
      <c r="D27" s="59"/>
      <c r="E27" s="59"/>
      <c r="F27" s="59"/>
      <c r="G27" s="59"/>
      <c r="H27" s="59"/>
      <c r="I27" s="59"/>
      <c r="J27" s="59"/>
      <c r="K27" s="60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8.0" customHeight="1">
      <c r="A28" s="13"/>
      <c r="B28" s="58"/>
      <c r="C28" s="59"/>
      <c r="D28" s="59"/>
      <c r="E28" s="59"/>
      <c r="F28" s="59"/>
      <c r="G28" s="59"/>
      <c r="H28" s="59"/>
      <c r="I28" s="59"/>
      <c r="J28" s="59"/>
      <c r="K28" s="6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8.0" customHeight="1">
      <c r="A29" s="13"/>
      <c r="B29" s="58"/>
      <c r="C29" s="59"/>
      <c r="D29" s="59"/>
      <c r="E29" s="59"/>
      <c r="F29" s="59"/>
      <c r="G29" s="59"/>
      <c r="H29" s="59"/>
      <c r="I29" s="59"/>
      <c r="J29" s="59"/>
      <c r="K29" s="6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8.0" customHeight="1">
      <c r="A30" s="13"/>
      <c r="B30" s="58"/>
      <c r="C30" s="59"/>
      <c r="D30" s="59"/>
      <c r="E30" s="59"/>
      <c r="F30" s="59"/>
      <c r="G30" s="59"/>
      <c r="H30" s="59"/>
      <c r="I30" s="59"/>
      <c r="J30" s="59"/>
      <c r="K30" s="6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8.0" customHeight="1">
      <c r="A31" s="13"/>
      <c r="B31" s="58"/>
      <c r="C31" s="59"/>
      <c r="D31" s="59"/>
      <c r="E31" s="59"/>
      <c r="F31" s="59"/>
      <c r="G31" s="59"/>
      <c r="H31" s="59"/>
      <c r="I31" s="59"/>
      <c r="J31" s="59"/>
      <c r="K31" s="6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8.0" customHeight="1">
      <c r="A32" s="13"/>
      <c r="B32" s="58"/>
      <c r="C32" s="59"/>
      <c r="D32" s="59"/>
      <c r="E32" s="59"/>
      <c r="F32" s="59"/>
      <c r="G32" s="59"/>
      <c r="H32" s="59"/>
      <c r="I32" s="59"/>
      <c r="J32" s="59"/>
      <c r="K32" s="60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8.0" customHeight="1">
      <c r="A33" s="13"/>
      <c r="B33" s="61"/>
      <c r="C33" s="59"/>
      <c r="D33" s="59"/>
      <c r="E33" s="59"/>
      <c r="F33" s="59"/>
      <c r="G33" s="59"/>
      <c r="H33" s="59"/>
      <c r="I33" s="59"/>
      <c r="J33" s="59"/>
      <c r="K33" s="60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8.0" customHeight="1">
      <c r="A34" s="13"/>
      <c r="B34" s="61"/>
      <c r="C34" s="59"/>
      <c r="D34" s="59"/>
      <c r="E34" s="59"/>
      <c r="F34" s="59"/>
      <c r="G34" s="59"/>
      <c r="H34" s="59"/>
      <c r="I34" s="59"/>
      <c r="J34" s="59"/>
      <c r="K34" s="60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8.0" customHeight="1">
      <c r="A35" s="13"/>
      <c r="B35" s="61"/>
      <c r="C35" s="59"/>
      <c r="D35" s="59"/>
      <c r="E35" s="59"/>
      <c r="F35" s="59"/>
      <c r="G35" s="59"/>
      <c r="H35" s="59"/>
      <c r="I35" s="59"/>
      <c r="J35" s="59"/>
      <c r="K35" s="60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8.0" customHeight="1">
      <c r="A36" s="13"/>
      <c r="B36" s="61"/>
      <c r="C36" s="59"/>
      <c r="D36" s="59"/>
      <c r="E36" s="59"/>
      <c r="F36" s="59"/>
      <c r="G36" s="59"/>
      <c r="H36" s="59"/>
      <c r="I36" s="59"/>
      <c r="J36" s="59"/>
      <c r="K36" s="6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8.0" customHeight="1">
      <c r="A37" s="13"/>
      <c r="B37" s="62"/>
      <c r="C37" s="63"/>
      <c r="D37" s="63"/>
      <c r="E37" s="63"/>
      <c r="F37" s="63"/>
      <c r="G37" s="63"/>
      <c r="H37" s="63"/>
      <c r="I37" s="63"/>
      <c r="J37" s="63"/>
      <c r="K37" s="64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3.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3.5" customHeight="1">
      <c r="A39" s="13"/>
      <c r="B39" s="13"/>
      <c r="C39" s="13"/>
      <c r="D39" s="13"/>
      <c r="E39" s="13"/>
      <c r="F39" s="13"/>
      <c r="G39" s="52" t="s">
        <v>33</v>
      </c>
      <c r="H39" s="65" t="s">
        <v>33</v>
      </c>
      <c r="I39" s="52" t="s">
        <v>34</v>
      </c>
      <c r="J39" s="66">
        <v>41834.0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3.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3.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3.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3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3.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3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3.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3.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3.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3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3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3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3.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3.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3.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3.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3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3.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3.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3.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3.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3.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3.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3.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3.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3.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3.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3.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3.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Footer>&amp;L&amp;A&amp;R&amp;D    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 fitToPage="1"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5.57"/>
    <col customWidth="1" min="2" max="2" width="65.86"/>
    <col customWidth="1" min="3" max="3" width="33.71"/>
    <col customWidth="1" min="4" max="5" width="27.57"/>
    <col customWidth="1" min="6" max="6" width="9.43"/>
    <col customWidth="1" min="7" max="7" width="12.0"/>
    <col customWidth="1" min="8" max="12" width="9.14"/>
    <col customWidth="1" min="13" max="26" width="8.0"/>
  </cols>
  <sheetData>
    <row r="1" ht="13.5" customHeight="1">
      <c r="A1" s="13"/>
      <c r="B1" s="67"/>
      <c r="C1" s="67"/>
      <c r="D1" s="6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8.0" customHeight="1">
      <c r="A2" s="13"/>
      <c r="B2" s="3" t="s">
        <v>35</v>
      </c>
      <c r="C2" s="69" t="str">
        <f>IF(RECAP!C4=0,"-",RECAP!C4)</f>
        <v>Ciudad Soil &amp; Water Conservation District</v>
      </c>
      <c r="D2" s="70"/>
      <c r="E2" s="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7.25" customHeight="1">
      <c r="A3" s="13"/>
      <c r="B3" s="3" t="s">
        <v>3</v>
      </c>
      <c r="C3" s="69">
        <f>IF(RECAP!G4=0,"-",RECAP!G4)</f>
        <v>2025</v>
      </c>
      <c r="D3" s="71"/>
      <c r="E3" s="72" t="s">
        <v>33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8.0" customHeight="1">
      <c r="A4" s="13"/>
      <c r="B4" s="73"/>
      <c r="C4" s="74"/>
      <c r="D4" s="75"/>
      <c r="E4" s="6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8.0" customHeight="1">
      <c r="A5" s="13"/>
      <c r="B5" s="76"/>
      <c r="C5" s="77" t="s">
        <v>36</v>
      </c>
      <c r="D5" s="78" t="s">
        <v>37</v>
      </c>
      <c r="E5" s="79" t="s">
        <v>38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7.25" customHeight="1">
      <c r="A6" s="13"/>
      <c r="B6" s="80" t="s">
        <v>16</v>
      </c>
      <c r="C6" s="81" t="s">
        <v>39</v>
      </c>
      <c r="D6" s="82" t="s">
        <v>40</v>
      </c>
      <c r="E6" s="83" t="s">
        <v>40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20.25" customHeight="1">
      <c r="A7" s="13"/>
      <c r="B7" s="84"/>
      <c r="C7" s="85"/>
      <c r="D7" s="86" t="s">
        <v>41</v>
      </c>
      <c r="E7" s="87" t="s">
        <v>41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8.0" customHeight="1">
      <c r="A8" s="13"/>
      <c r="B8" s="88" t="s">
        <v>42</v>
      </c>
      <c r="C8" s="89"/>
      <c r="D8" s="90"/>
      <c r="E8" s="9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9.5" customHeight="1">
      <c r="A9" s="13"/>
      <c r="B9" s="92"/>
      <c r="C9" s="93">
        <v>0.0</v>
      </c>
      <c r="D9" s="94">
        <v>0.0</v>
      </c>
      <c r="E9" s="95" t="str">
        <f t="shared" ref="E9:E18" si="1">IFERROR((D9-C9)/C9,"-")</f>
        <v>-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9.5" customHeight="1">
      <c r="A10" s="13"/>
      <c r="B10" s="92" t="s">
        <v>43</v>
      </c>
      <c r="C10" s="94">
        <v>18372.42</v>
      </c>
      <c r="D10" s="94">
        <v>70000.0</v>
      </c>
      <c r="E10" s="95">
        <f t="shared" si="1"/>
        <v>2.810058773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9.5" customHeight="1">
      <c r="A11" s="13"/>
      <c r="B11" s="92" t="s">
        <v>44</v>
      </c>
      <c r="C11" s="94">
        <v>450.0</v>
      </c>
      <c r="D11" s="94">
        <v>400.0</v>
      </c>
      <c r="E11" s="95">
        <f t="shared" si="1"/>
        <v>-0.1111111111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9.5" customHeight="1">
      <c r="A12" s="13"/>
      <c r="B12" s="92" t="s">
        <v>45</v>
      </c>
      <c r="C12" s="94">
        <v>334.94</v>
      </c>
      <c r="D12" s="94">
        <v>500.0</v>
      </c>
      <c r="E12" s="95">
        <f t="shared" si="1"/>
        <v>0.4928046814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9.5" customHeight="1">
      <c r="A13" s="13"/>
      <c r="B13" s="92" t="s">
        <v>46</v>
      </c>
      <c r="C13" s="96">
        <v>0.06</v>
      </c>
      <c r="D13" s="96">
        <v>100.0</v>
      </c>
      <c r="E13" s="97">
        <f t="shared" si="1"/>
        <v>1665.666667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9.5" customHeight="1">
      <c r="A14" s="98"/>
      <c r="B14" s="99" t="s">
        <v>47</v>
      </c>
      <c r="C14" s="100">
        <f t="shared" ref="C14:D14" si="2">SUM(C9:C13)</f>
        <v>19157.42</v>
      </c>
      <c r="D14" s="101">
        <f t="shared" si="2"/>
        <v>71000</v>
      </c>
      <c r="E14" s="102">
        <f t="shared" si="1"/>
        <v>2.706135795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9.5" customHeight="1">
      <c r="A15" s="13"/>
      <c r="B15" s="103" t="s">
        <v>48</v>
      </c>
      <c r="C15" s="93">
        <v>0.0</v>
      </c>
      <c r="D15" s="94">
        <v>0.0</v>
      </c>
      <c r="E15" s="102" t="str">
        <f t="shared" si="1"/>
        <v>-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9.5" customHeight="1">
      <c r="A16" s="13"/>
      <c r="B16" s="104" t="s">
        <v>49</v>
      </c>
      <c r="C16" s="32">
        <v>0.0</v>
      </c>
      <c r="D16" s="105">
        <v>0.0</v>
      </c>
      <c r="E16" s="102" t="str">
        <f t="shared" si="1"/>
        <v>-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9.5" customHeight="1">
      <c r="A17" s="13"/>
      <c r="B17" s="106" t="s">
        <v>50</v>
      </c>
      <c r="C17" s="107">
        <f t="shared" ref="C17:D17" si="3">C15-C16</f>
        <v>0</v>
      </c>
      <c r="D17" s="108">
        <f t="shared" si="3"/>
        <v>0</v>
      </c>
      <c r="E17" s="109" t="str">
        <f t="shared" si="1"/>
        <v>-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9.5" customHeight="1">
      <c r="A18" s="13"/>
      <c r="B18" s="110" t="s">
        <v>51</v>
      </c>
      <c r="C18" s="111">
        <f t="shared" ref="C18:D18" si="4">C14+C17</f>
        <v>19157.42</v>
      </c>
      <c r="D18" s="112">
        <f t="shared" si="4"/>
        <v>71000</v>
      </c>
      <c r="E18" s="113">
        <f t="shared" si="1"/>
        <v>2.706135795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9.5" customHeight="1">
      <c r="A19" s="13"/>
      <c r="B19" s="88" t="s">
        <v>52</v>
      </c>
      <c r="C19" s="114"/>
      <c r="D19" s="115"/>
      <c r="E19" s="11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9.5" customHeight="1">
      <c r="A20" s="13"/>
      <c r="B20" s="92"/>
      <c r="C20" s="93"/>
      <c r="D20" s="117"/>
      <c r="E20" s="95" t="str">
        <f t="shared" ref="E20:E31" si="5">IFERROR((D20-C20)/C20,"-")</f>
        <v>-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9.5" customHeight="1">
      <c r="A21" s="13"/>
      <c r="B21" s="92" t="s">
        <v>53</v>
      </c>
      <c r="C21" s="118">
        <v>1037063.86</v>
      </c>
      <c r="D21" s="119">
        <v>1036294.08</v>
      </c>
      <c r="E21" s="95">
        <f t="shared" si="5"/>
        <v>-0.0007422686584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9.5" customHeight="1">
      <c r="A22" s="13"/>
      <c r="B22" s="92" t="s">
        <v>54</v>
      </c>
      <c r="C22" s="118">
        <v>73012.58</v>
      </c>
      <c r="D22" s="119">
        <v>1573406.0</v>
      </c>
      <c r="E22" s="95">
        <f t="shared" si="5"/>
        <v>20.5497932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9.5" customHeight="1">
      <c r="A23" s="13"/>
      <c r="B23" s="92" t="s">
        <v>55</v>
      </c>
      <c r="C23" s="118">
        <v>570663.0</v>
      </c>
      <c r="D23" s="119">
        <v>836526.2</v>
      </c>
      <c r="E23" s="95">
        <f t="shared" si="5"/>
        <v>0.4658847691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9.5" customHeight="1">
      <c r="A24" s="13"/>
      <c r="B24" s="92" t="s">
        <v>56</v>
      </c>
      <c r="C24" s="118">
        <v>36207.41</v>
      </c>
      <c r="D24" s="117">
        <v>20000.0</v>
      </c>
      <c r="E24" s="95">
        <f t="shared" si="5"/>
        <v>-0.4476268808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9.5" customHeight="1">
      <c r="A25" s="13"/>
      <c r="B25" s="92" t="s">
        <v>57</v>
      </c>
      <c r="C25" s="118">
        <v>94891.15</v>
      </c>
      <c r="D25" s="119">
        <v>117500.0</v>
      </c>
      <c r="E25" s="95">
        <f t="shared" si="5"/>
        <v>0.2382608916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9.5" customHeight="1">
      <c r="A26" s="13"/>
      <c r="B26" s="92"/>
      <c r="C26" s="94"/>
      <c r="D26" s="117"/>
      <c r="E26" s="95" t="str">
        <f t="shared" si="5"/>
        <v>-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9.5" customHeight="1">
      <c r="A27" s="98"/>
      <c r="B27" s="99" t="s">
        <v>58</v>
      </c>
      <c r="C27" s="100">
        <f t="shared" ref="C27:D27" si="6">SUM(C20:C26)</f>
        <v>1811838</v>
      </c>
      <c r="D27" s="101">
        <f t="shared" si="6"/>
        <v>3583726.28</v>
      </c>
      <c r="E27" s="102">
        <f t="shared" si="5"/>
        <v>0.9779507219</v>
      </c>
      <c r="F27" s="13"/>
      <c r="G27" s="13">
        <f>D23/D27</f>
        <v>0.233423575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9.5" customHeight="1">
      <c r="A28" s="13"/>
      <c r="B28" s="103" t="s">
        <v>48</v>
      </c>
      <c r="C28" s="94">
        <v>0.0</v>
      </c>
      <c r="D28" s="94">
        <v>0.0</v>
      </c>
      <c r="E28" s="95" t="str">
        <f t="shared" si="5"/>
        <v>-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9.5" customHeight="1">
      <c r="A29" s="13"/>
      <c r="B29" s="104" t="s">
        <v>49</v>
      </c>
      <c r="C29" s="105">
        <v>0.0</v>
      </c>
      <c r="D29" s="105">
        <v>0.0</v>
      </c>
      <c r="E29" s="120" t="str">
        <f t="shared" si="5"/>
        <v>-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9.5" customHeight="1">
      <c r="A30" s="13"/>
      <c r="B30" s="106" t="s">
        <v>50</v>
      </c>
      <c r="C30" s="108">
        <f t="shared" ref="C30:D30" si="7">C28-C29</f>
        <v>0</v>
      </c>
      <c r="D30" s="108">
        <f t="shared" si="7"/>
        <v>0</v>
      </c>
      <c r="E30" s="121" t="str">
        <f t="shared" si="5"/>
        <v>-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9.5" customHeight="1">
      <c r="A31" s="13"/>
      <c r="B31" s="122" t="s">
        <v>59</v>
      </c>
      <c r="C31" s="112">
        <f t="shared" ref="C31:D31" si="8">C27+C30</f>
        <v>1811838</v>
      </c>
      <c r="D31" s="112">
        <f t="shared" si="8"/>
        <v>3583726.28</v>
      </c>
      <c r="E31" s="123">
        <f t="shared" si="5"/>
        <v>0.9779507219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9.5" customHeight="1">
      <c r="A32" s="13"/>
      <c r="B32" s="124" t="s">
        <v>60</v>
      </c>
      <c r="C32" s="125"/>
      <c r="D32" s="126"/>
      <c r="E32" s="127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9.5" customHeight="1">
      <c r="A33" s="13"/>
      <c r="B33" s="92" t="s">
        <v>61</v>
      </c>
      <c r="C33" s="94">
        <v>24741.83</v>
      </c>
      <c r="D33" s="94">
        <v>35000.0</v>
      </c>
      <c r="E33" s="95">
        <f t="shared" ref="E33:E38" si="10">IFERROR((D33-C33)/C33,"-")</f>
        <v>0.4146083778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9.5" customHeight="1">
      <c r="A34" s="13"/>
      <c r="B34" s="99" t="s">
        <v>62</v>
      </c>
      <c r="C34" s="100">
        <f t="shared" ref="C34:D34" si="9">SUM(C33)</f>
        <v>24741.83</v>
      </c>
      <c r="D34" s="101">
        <f t="shared" si="9"/>
        <v>35000</v>
      </c>
      <c r="E34" s="120">
        <f t="shared" si="10"/>
        <v>0.4146083778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9.5" customHeight="1">
      <c r="A35" s="13"/>
      <c r="B35" s="103" t="s">
        <v>48</v>
      </c>
      <c r="C35" s="94">
        <v>0.0</v>
      </c>
      <c r="D35" s="94">
        <v>0.0</v>
      </c>
      <c r="E35" s="95" t="str">
        <f t="shared" si="10"/>
        <v>-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9.5" customHeight="1">
      <c r="A36" s="13"/>
      <c r="B36" s="104" t="s">
        <v>49</v>
      </c>
      <c r="C36" s="105">
        <v>0.0</v>
      </c>
      <c r="D36" s="105">
        <v>0.0</v>
      </c>
      <c r="E36" s="120" t="str">
        <f t="shared" si="10"/>
        <v>-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9.5" customHeight="1">
      <c r="A37" s="13"/>
      <c r="B37" s="106" t="s">
        <v>50</v>
      </c>
      <c r="C37" s="108">
        <f t="shared" ref="C37:D37" si="11">C35-C36</f>
        <v>0</v>
      </c>
      <c r="D37" s="108">
        <f t="shared" si="11"/>
        <v>0</v>
      </c>
      <c r="E37" s="121" t="str">
        <f t="shared" si="10"/>
        <v>-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9.5" customHeight="1">
      <c r="A38" s="13"/>
      <c r="B38" s="122" t="s">
        <v>63</v>
      </c>
      <c r="C38" s="112">
        <f t="shared" ref="C38:D38" si="12">C34+C37</f>
        <v>24741.83</v>
      </c>
      <c r="D38" s="112">
        <f t="shared" si="12"/>
        <v>35000</v>
      </c>
      <c r="E38" s="123">
        <f t="shared" si="10"/>
        <v>0.4146083778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9.5" customHeight="1">
      <c r="A39" s="13"/>
      <c r="B39" s="124" t="s">
        <v>64</v>
      </c>
      <c r="C39" s="128" t="s">
        <v>33</v>
      </c>
      <c r="D39" s="129" t="s">
        <v>33</v>
      </c>
      <c r="E39" s="130" t="s">
        <v>33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9.5" customHeight="1">
      <c r="A40" s="13"/>
      <c r="B40" s="131" t="s">
        <v>65</v>
      </c>
      <c r="C40" s="93">
        <v>0.0</v>
      </c>
      <c r="D40" s="94">
        <v>0.0</v>
      </c>
      <c r="E40" s="132" t="str">
        <f t="shared" ref="E40:E57" si="13">IFERROR((D40-C40)/C40,"-")</f>
        <v>-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9.5" customHeight="1">
      <c r="A41" s="13"/>
      <c r="B41" s="92" t="s">
        <v>66</v>
      </c>
      <c r="C41" s="93">
        <v>0.0</v>
      </c>
      <c r="D41" s="94">
        <v>0.0</v>
      </c>
      <c r="E41" s="132" t="str">
        <f t="shared" si="13"/>
        <v>-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9.5" customHeight="1">
      <c r="A42" s="13"/>
      <c r="B42" s="92" t="s">
        <v>67</v>
      </c>
      <c r="C42" s="93">
        <v>0.0</v>
      </c>
      <c r="D42" s="94">
        <v>0.0</v>
      </c>
      <c r="E42" s="132" t="str">
        <f t="shared" si="13"/>
        <v>-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9.5" customHeight="1">
      <c r="A43" s="13"/>
      <c r="B43" s="92" t="s">
        <v>68</v>
      </c>
      <c r="C43" s="93">
        <v>0.0</v>
      </c>
      <c r="D43" s="94">
        <v>0.0</v>
      </c>
      <c r="E43" s="132" t="str">
        <f t="shared" si="13"/>
        <v>-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9.5" customHeight="1">
      <c r="A44" s="13"/>
      <c r="B44" s="131" t="s">
        <v>69</v>
      </c>
      <c r="C44" s="93">
        <v>0.0</v>
      </c>
      <c r="D44" s="94">
        <v>0.0</v>
      </c>
      <c r="E44" s="132" t="str">
        <f t="shared" si="13"/>
        <v>-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9.5" customHeight="1">
      <c r="A45" s="13"/>
      <c r="B45" s="92" t="s">
        <v>70</v>
      </c>
      <c r="C45" s="93">
        <v>0.0</v>
      </c>
      <c r="D45" s="94">
        <v>0.0</v>
      </c>
      <c r="E45" s="132" t="str">
        <f t="shared" si="13"/>
        <v>-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9.5" customHeight="1">
      <c r="A46" s="13"/>
      <c r="B46" s="92" t="s">
        <v>71</v>
      </c>
      <c r="C46" s="93">
        <v>0.0</v>
      </c>
      <c r="D46" s="94">
        <v>0.0</v>
      </c>
      <c r="E46" s="132" t="str">
        <f t="shared" si="13"/>
        <v>-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9.5" customHeight="1">
      <c r="A47" s="13"/>
      <c r="B47" s="92" t="s">
        <v>67</v>
      </c>
      <c r="C47" s="93">
        <v>0.0</v>
      </c>
      <c r="D47" s="94">
        <v>0.0</v>
      </c>
      <c r="E47" s="132" t="str">
        <f t="shared" si="13"/>
        <v>-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9.5" customHeight="1">
      <c r="A48" s="13"/>
      <c r="B48" s="92" t="s">
        <v>72</v>
      </c>
      <c r="C48" s="93">
        <v>0.0</v>
      </c>
      <c r="D48" s="94">
        <v>0.0</v>
      </c>
      <c r="E48" s="132" t="str">
        <f t="shared" si="13"/>
        <v>-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9.5" customHeight="1">
      <c r="A49" s="13"/>
      <c r="B49" s="131" t="s">
        <v>73</v>
      </c>
      <c r="C49" s="93">
        <v>0.0</v>
      </c>
      <c r="D49" s="94">
        <v>0.0</v>
      </c>
      <c r="E49" s="132" t="str">
        <f t="shared" si="13"/>
        <v>-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9.5" customHeight="1">
      <c r="A50" s="13"/>
      <c r="B50" s="92"/>
      <c r="C50" s="93">
        <v>0.0</v>
      </c>
      <c r="D50" s="94">
        <v>0.0</v>
      </c>
      <c r="E50" s="132" t="str">
        <f t="shared" si="13"/>
        <v>-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9.5" customHeight="1">
      <c r="A51" s="13"/>
      <c r="B51" s="133"/>
      <c r="C51" s="42">
        <v>0.0</v>
      </c>
      <c r="D51" s="96">
        <v>0.0</v>
      </c>
      <c r="E51" s="134" t="str">
        <f t="shared" si="13"/>
        <v>-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9.5" customHeight="1">
      <c r="A52" s="13"/>
      <c r="B52" s="99" t="s">
        <v>74</v>
      </c>
      <c r="C52" s="135">
        <f t="shared" ref="C52:D52" si="14">SUM(C40:C51)</f>
        <v>0</v>
      </c>
      <c r="D52" s="100">
        <f t="shared" si="14"/>
        <v>0</v>
      </c>
      <c r="E52" s="120" t="str">
        <f t="shared" si="13"/>
        <v>-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9.5" customHeight="1">
      <c r="A53" s="13"/>
      <c r="B53" s="103" t="s">
        <v>48</v>
      </c>
      <c r="C53" s="93">
        <v>0.0</v>
      </c>
      <c r="D53" s="94">
        <v>0.0</v>
      </c>
      <c r="E53" s="95" t="str">
        <f t="shared" si="13"/>
        <v>-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21.75" customHeight="1">
      <c r="A54" s="136"/>
      <c r="B54" s="104" t="s">
        <v>49</v>
      </c>
      <c r="C54" s="32">
        <v>0.0</v>
      </c>
      <c r="D54" s="105">
        <v>0.0</v>
      </c>
      <c r="E54" s="120" t="str">
        <f t="shared" si="13"/>
        <v>-</v>
      </c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ht="18.0" customHeight="1">
      <c r="A55" s="13"/>
      <c r="B55" s="106" t="s">
        <v>50</v>
      </c>
      <c r="C55" s="107">
        <f t="shared" ref="C55:D55" si="15">C53-C54</f>
        <v>0</v>
      </c>
      <c r="D55" s="108">
        <f t="shared" si="15"/>
        <v>0</v>
      </c>
      <c r="E55" s="121" t="str">
        <f t="shared" si="13"/>
        <v>-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8.0" customHeight="1">
      <c r="A56" s="13"/>
      <c r="B56" s="122" t="s">
        <v>75</v>
      </c>
      <c r="C56" s="137">
        <f t="shared" ref="C56:D56" si="16">C52+C55</f>
        <v>0</v>
      </c>
      <c r="D56" s="112">
        <f t="shared" si="16"/>
        <v>0</v>
      </c>
      <c r="E56" s="123" t="str">
        <f t="shared" si="13"/>
        <v>-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8.75" customHeight="1">
      <c r="A57" s="13"/>
      <c r="B57" s="138" t="s">
        <v>76</v>
      </c>
      <c r="C57" s="139">
        <f t="shared" ref="C57:D57" si="17">C18+C31+C38+C56</f>
        <v>1855737.25</v>
      </c>
      <c r="D57" s="140">
        <f t="shared" si="17"/>
        <v>3689726.28</v>
      </c>
      <c r="E57" s="113">
        <f t="shared" si="13"/>
        <v>0.98828055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4.25" customHeight="1">
      <c r="A58" s="13"/>
      <c r="B58" s="67"/>
      <c r="C58" s="67"/>
      <c r="D58" s="68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3.5" customHeight="1">
      <c r="A59" s="13"/>
      <c r="B59" s="67"/>
      <c r="C59" s="67"/>
      <c r="D59" s="68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9.5" customHeight="1">
      <c r="A60" s="13"/>
      <c r="B60" s="67"/>
      <c r="C60" s="67"/>
      <c r="D60" s="68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9.5" customHeight="1">
      <c r="A61" s="13"/>
      <c r="B61" s="67"/>
      <c r="C61" s="67"/>
      <c r="D61" s="68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9.5" customHeight="1">
      <c r="A62" s="13"/>
      <c r="B62" s="67"/>
      <c r="C62" s="67"/>
      <c r="D62" s="68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9.5" customHeight="1">
      <c r="A63" s="13"/>
      <c r="B63" s="67"/>
      <c r="C63" s="67"/>
      <c r="D63" s="6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9.5" customHeight="1">
      <c r="A64" s="13"/>
      <c r="B64" s="67"/>
      <c r="C64" s="67"/>
      <c r="D64" s="68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9.5" customHeight="1">
      <c r="A65" s="13"/>
      <c r="B65" s="67"/>
      <c r="C65" s="67"/>
      <c r="D65" s="6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9.5" customHeight="1">
      <c r="A66" s="13"/>
      <c r="B66" s="67"/>
      <c r="C66" s="67"/>
      <c r="D66" s="68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9.5" customHeight="1">
      <c r="A67" s="13"/>
      <c r="B67" s="67"/>
      <c r="C67" s="67"/>
      <c r="D67" s="68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9.5" customHeight="1">
      <c r="A68" s="13"/>
      <c r="B68" s="67"/>
      <c r="C68" s="67"/>
      <c r="D68" s="68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9.5" customHeight="1">
      <c r="A69" s="13"/>
      <c r="B69" s="67"/>
      <c r="C69" s="67"/>
      <c r="D69" s="6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9.5" customHeight="1">
      <c r="A70" s="13"/>
      <c r="B70" s="67"/>
      <c r="C70" s="67"/>
      <c r="D70" s="68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9.5" customHeight="1">
      <c r="A71" s="13"/>
      <c r="B71" s="67"/>
      <c r="C71" s="67"/>
      <c r="D71" s="6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9.5" customHeight="1">
      <c r="A72" s="13"/>
      <c r="B72" s="67"/>
      <c r="C72" s="67"/>
      <c r="D72" s="68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9.5" customHeight="1">
      <c r="A73" s="13"/>
      <c r="B73" s="67"/>
      <c r="C73" s="67"/>
      <c r="D73" s="68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9.5" customHeight="1">
      <c r="A74" s="13"/>
      <c r="B74" s="67"/>
      <c r="C74" s="67"/>
      <c r="D74" s="68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9.5" customHeight="1">
      <c r="A75" s="13"/>
      <c r="B75" s="67"/>
      <c r="C75" s="67"/>
      <c r="D75" s="6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9.5" customHeight="1">
      <c r="A76" s="13"/>
      <c r="B76" s="67"/>
      <c r="C76" s="67"/>
      <c r="D76" s="6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9.5" customHeight="1">
      <c r="A77" s="13"/>
      <c r="B77" s="67"/>
      <c r="C77" s="67"/>
      <c r="D77" s="68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9.5" customHeight="1">
      <c r="A78" s="13"/>
      <c r="B78" s="67"/>
      <c r="C78" s="67"/>
      <c r="D78" s="68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9.5" customHeight="1">
      <c r="A79" s="13"/>
      <c r="B79" s="67"/>
      <c r="C79" s="67"/>
      <c r="D79" s="68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9.5" customHeight="1">
      <c r="A80" s="13"/>
      <c r="B80" s="67"/>
      <c r="C80" s="67"/>
      <c r="D80" s="68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9.5" customHeight="1">
      <c r="A81" s="13"/>
      <c r="B81" s="67"/>
      <c r="C81" s="67"/>
      <c r="D81" s="68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9.5" customHeight="1">
      <c r="A82" s="13"/>
      <c r="B82" s="67"/>
      <c r="C82" s="67"/>
      <c r="D82" s="68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3.5" customHeight="1">
      <c r="A83" s="13"/>
      <c r="B83" s="141"/>
      <c r="C83" s="141"/>
      <c r="D83" s="68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3.5" customHeight="1">
      <c r="A84" s="13"/>
      <c r="B84" s="141"/>
      <c r="C84" s="141"/>
      <c r="D84" s="68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3.5" customHeight="1">
      <c r="A85" s="13"/>
      <c r="B85" s="141"/>
      <c r="C85" s="141"/>
      <c r="D85" s="68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3.5" customHeight="1">
      <c r="A86" s="13"/>
      <c r="B86" s="141"/>
      <c r="C86" s="141"/>
      <c r="D86" s="68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3.5" customHeight="1">
      <c r="A87" s="13"/>
      <c r="B87" s="141"/>
      <c r="C87" s="141"/>
      <c r="D87" s="68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3.5" customHeight="1">
      <c r="A88" s="13"/>
      <c r="B88" s="142"/>
      <c r="C88" s="142"/>
      <c r="D88" s="68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3.5" customHeight="1">
      <c r="A89" s="13"/>
      <c r="B89" s="142"/>
      <c r="C89" s="142"/>
      <c r="D89" s="68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3.5" customHeight="1">
      <c r="A90" s="13"/>
      <c r="B90" s="67"/>
      <c r="C90" s="67"/>
      <c r="D90" s="68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3.5" customHeight="1">
      <c r="A91" s="13"/>
      <c r="B91" s="67"/>
      <c r="C91" s="67"/>
      <c r="D91" s="68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3.5" customHeight="1">
      <c r="A92" s="13"/>
      <c r="B92" s="67"/>
      <c r="C92" s="67"/>
      <c r="D92" s="68"/>
      <c r="E92" s="13"/>
      <c r="F92" s="14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3.5" customHeight="1">
      <c r="A93" s="13"/>
      <c r="B93" s="67"/>
      <c r="C93" s="67"/>
      <c r="D93" s="68"/>
      <c r="E93" s="13"/>
      <c r="F93" s="14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3.5" customHeight="1">
      <c r="A94" s="13"/>
      <c r="B94" s="67"/>
      <c r="C94" s="67"/>
      <c r="D94" s="68"/>
      <c r="E94" s="13"/>
      <c r="F94" s="141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3.5" customHeight="1">
      <c r="A95" s="13"/>
      <c r="B95" s="67"/>
      <c r="C95" s="67"/>
      <c r="D95" s="68"/>
      <c r="E95" s="13"/>
      <c r="F95" s="141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3.5" customHeight="1">
      <c r="A96" s="13"/>
      <c r="B96" s="67"/>
      <c r="C96" s="67"/>
      <c r="D96" s="68"/>
      <c r="E96" s="13"/>
      <c r="F96" s="14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3.5" customHeight="1">
      <c r="A97" s="13"/>
      <c r="B97" s="67"/>
      <c r="C97" s="67"/>
      <c r="D97" s="68"/>
      <c r="E97" s="13"/>
      <c r="F97" s="141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3.5" customHeight="1">
      <c r="A98" s="13"/>
      <c r="B98" s="67"/>
      <c r="C98" s="67"/>
      <c r="D98" s="68"/>
      <c r="E98" s="13"/>
      <c r="F98" s="141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3.5" customHeight="1">
      <c r="A99" s="13"/>
      <c r="B99" s="67"/>
      <c r="C99" s="67"/>
      <c r="D99" s="68"/>
      <c r="E99" s="13"/>
      <c r="F99" s="14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3.5" customHeight="1">
      <c r="A100" s="13"/>
      <c r="B100" s="67"/>
      <c r="C100" s="67"/>
      <c r="D100" s="68"/>
      <c r="E100" s="13"/>
      <c r="F100" s="141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3.5" customHeight="1">
      <c r="A101" s="13"/>
      <c r="B101" s="67"/>
      <c r="C101" s="67"/>
      <c r="D101" s="68"/>
      <c r="E101" s="13"/>
      <c r="F101" s="141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3.5" customHeight="1">
      <c r="A102" s="13"/>
      <c r="B102" s="67"/>
      <c r="C102" s="67"/>
      <c r="D102" s="68"/>
      <c r="E102" s="13"/>
      <c r="F102" s="141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3.5" customHeight="1">
      <c r="A103" s="13"/>
      <c r="B103" s="67"/>
      <c r="C103" s="67"/>
      <c r="D103" s="68"/>
      <c r="E103" s="13"/>
      <c r="F103" s="141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3.5" customHeight="1">
      <c r="A104" s="13"/>
      <c r="B104" s="67"/>
      <c r="C104" s="67"/>
      <c r="D104" s="68"/>
      <c r="E104" s="13"/>
      <c r="F104" s="14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3.5" customHeight="1">
      <c r="A105" s="13"/>
      <c r="B105" s="67"/>
      <c r="C105" s="67"/>
      <c r="D105" s="68"/>
      <c r="E105" s="13"/>
      <c r="F105" s="141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3.5" customHeight="1">
      <c r="A106" s="13"/>
      <c r="B106" s="67"/>
      <c r="C106" s="67"/>
      <c r="D106" s="68"/>
      <c r="E106" s="13"/>
      <c r="F106" s="141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3.5" customHeight="1">
      <c r="A107" s="13"/>
      <c r="B107" s="67"/>
      <c r="C107" s="67"/>
      <c r="D107" s="68"/>
      <c r="E107" s="13"/>
      <c r="F107" s="141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3.5" customHeight="1">
      <c r="A108" s="13"/>
      <c r="B108" s="67"/>
      <c r="C108" s="67"/>
      <c r="D108" s="68"/>
      <c r="E108" s="13"/>
      <c r="F108" s="141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3.5" customHeight="1">
      <c r="A109" s="13"/>
      <c r="B109" s="67"/>
      <c r="C109" s="67"/>
      <c r="D109" s="68"/>
      <c r="E109" s="13"/>
      <c r="F109" s="141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3.5" customHeight="1">
      <c r="A110" s="13"/>
      <c r="B110" s="67"/>
      <c r="C110" s="67"/>
      <c r="D110" s="68"/>
      <c r="E110" s="13"/>
      <c r="F110" s="14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3.5" customHeight="1">
      <c r="A111" s="13"/>
      <c r="B111" s="67"/>
      <c r="C111" s="67"/>
      <c r="D111" s="68"/>
      <c r="E111" s="13"/>
      <c r="F111" s="14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3.5" customHeight="1">
      <c r="A112" s="13"/>
      <c r="B112" s="67"/>
      <c r="C112" s="67"/>
      <c r="D112" s="68"/>
      <c r="E112" s="13"/>
      <c r="F112" s="141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3.5" customHeight="1">
      <c r="A113" s="13"/>
      <c r="B113" s="67"/>
      <c r="C113" s="67"/>
      <c r="D113" s="68"/>
      <c r="E113" s="13"/>
      <c r="F113" s="141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3.5" customHeight="1">
      <c r="A114" s="13"/>
      <c r="B114" s="67"/>
      <c r="C114" s="67"/>
      <c r="D114" s="68"/>
      <c r="E114" s="13"/>
      <c r="F114" s="141"/>
      <c r="G114" s="41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3.5" customHeight="1">
      <c r="A115" s="13"/>
      <c r="B115" s="67"/>
      <c r="C115" s="67"/>
      <c r="D115" s="68"/>
      <c r="E115" s="13"/>
      <c r="F115" s="141"/>
      <c r="G115" s="41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3.5" customHeight="1">
      <c r="A116" s="13"/>
      <c r="B116" s="67"/>
      <c r="C116" s="67"/>
      <c r="D116" s="68"/>
      <c r="E116" s="13"/>
      <c r="F116" s="141"/>
      <c r="G116" s="41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3.5" customHeight="1">
      <c r="A117" s="13"/>
      <c r="B117" s="67"/>
      <c r="C117" s="67"/>
      <c r="D117" s="68"/>
      <c r="E117" s="13"/>
      <c r="F117" s="141"/>
      <c r="G117" s="41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3.5" customHeight="1">
      <c r="A118" s="13"/>
      <c r="B118" s="67"/>
      <c r="C118" s="67"/>
      <c r="D118" s="68"/>
      <c r="E118" s="13"/>
      <c r="F118" s="141"/>
      <c r="G118" s="41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3.5" customHeight="1">
      <c r="A119" s="13"/>
      <c r="B119" s="67"/>
      <c r="C119" s="67"/>
      <c r="D119" s="68"/>
      <c r="E119" s="13"/>
      <c r="F119" s="141"/>
      <c r="G119" s="41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3.5" customHeight="1">
      <c r="A120" s="13"/>
      <c r="B120" s="67"/>
      <c r="C120" s="67"/>
      <c r="D120" s="68"/>
      <c r="E120" s="13"/>
      <c r="F120" s="141"/>
      <c r="G120" s="41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3.5" customHeight="1">
      <c r="A121" s="13"/>
      <c r="B121" s="67"/>
      <c r="C121" s="67"/>
      <c r="D121" s="68"/>
      <c r="E121" s="13"/>
      <c r="F121" s="141"/>
      <c r="G121" s="41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3.5" customHeight="1">
      <c r="A122" s="13"/>
      <c r="B122" s="67"/>
      <c r="C122" s="67"/>
      <c r="D122" s="68"/>
      <c r="E122" s="13"/>
      <c r="F122" s="141"/>
      <c r="G122" s="41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3.5" customHeight="1">
      <c r="A123" s="13"/>
      <c r="B123" s="67"/>
      <c r="C123" s="67"/>
      <c r="D123" s="68"/>
      <c r="E123" s="13"/>
      <c r="F123" s="141"/>
      <c r="G123" s="41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3.5" customHeight="1">
      <c r="A124" s="13"/>
      <c r="B124" s="67"/>
      <c r="C124" s="67"/>
      <c r="D124" s="68"/>
      <c r="E124" s="13"/>
      <c r="F124" s="141"/>
      <c r="G124" s="41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3.5" customHeight="1">
      <c r="A125" s="13"/>
      <c r="B125" s="67"/>
      <c r="C125" s="67"/>
      <c r="D125" s="68"/>
      <c r="E125" s="13"/>
      <c r="F125" s="141"/>
      <c r="G125" s="41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3.5" customHeight="1">
      <c r="A126" s="13"/>
      <c r="B126" s="67"/>
      <c r="C126" s="67"/>
      <c r="D126" s="68"/>
      <c r="E126" s="13"/>
      <c r="F126" s="141"/>
      <c r="G126" s="41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3.5" customHeight="1">
      <c r="A127" s="13"/>
      <c r="B127" s="67"/>
      <c r="C127" s="67"/>
      <c r="D127" s="68"/>
      <c r="E127" s="13"/>
      <c r="F127" s="141"/>
      <c r="G127" s="41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3.5" customHeight="1">
      <c r="A128" s="13"/>
      <c r="B128" s="67"/>
      <c r="C128" s="67"/>
      <c r="D128" s="68"/>
      <c r="E128" s="13"/>
      <c r="F128" s="141"/>
      <c r="G128" s="41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3.5" customHeight="1">
      <c r="A129" s="13"/>
      <c r="B129" s="67"/>
      <c r="C129" s="67"/>
      <c r="D129" s="68"/>
      <c r="E129" s="13"/>
      <c r="F129" s="141"/>
      <c r="G129" s="41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3.5" customHeight="1">
      <c r="A130" s="13"/>
      <c r="B130" s="67"/>
      <c r="C130" s="67"/>
      <c r="D130" s="68"/>
      <c r="E130" s="13"/>
      <c r="F130" s="141"/>
      <c r="G130" s="41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3.5" customHeight="1">
      <c r="A131" s="13"/>
      <c r="B131" s="67"/>
      <c r="C131" s="67"/>
      <c r="D131" s="68"/>
      <c r="E131" s="13"/>
      <c r="F131" s="141"/>
      <c r="G131" s="41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3.5" customHeight="1">
      <c r="A132" s="13"/>
      <c r="B132" s="67"/>
      <c r="C132" s="67"/>
      <c r="D132" s="68"/>
      <c r="E132" s="13"/>
      <c r="F132" s="141"/>
      <c r="G132" s="41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3.5" customHeight="1">
      <c r="A133" s="13"/>
      <c r="B133" s="13"/>
      <c r="C133" s="13"/>
      <c r="D133" s="68"/>
      <c r="E133" s="13"/>
      <c r="F133" s="141"/>
      <c r="G133" s="41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3.5" customHeight="1">
      <c r="A134" s="13"/>
      <c r="B134" s="13"/>
      <c r="C134" s="13"/>
      <c r="D134" s="68"/>
      <c r="E134" s="13"/>
      <c r="F134" s="141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3.5" customHeight="1">
      <c r="A135" s="13"/>
      <c r="B135" s="143"/>
      <c r="C135" s="143"/>
      <c r="D135" s="68"/>
      <c r="E135" s="13"/>
      <c r="F135" s="141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3.5" customHeight="1">
      <c r="A136" s="13"/>
      <c r="B136" s="143"/>
      <c r="C136" s="143"/>
      <c r="D136" s="68"/>
      <c r="E136" s="13"/>
      <c r="F136" s="141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3.5" customHeight="1">
      <c r="A137" s="13"/>
      <c r="B137" s="143"/>
      <c r="C137" s="143"/>
      <c r="D137" s="68"/>
      <c r="E137" s="13"/>
      <c r="F137" s="141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3.5" customHeight="1">
      <c r="A138" s="13"/>
      <c r="B138" s="143"/>
      <c r="C138" s="143"/>
      <c r="D138" s="68"/>
      <c r="E138" s="13"/>
      <c r="F138" s="14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3.5" customHeight="1">
      <c r="A139" s="13"/>
      <c r="B139" s="143"/>
      <c r="C139" s="143"/>
      <c r="D139" s="68"/>
      <c r="E139" s="13"/>
      <c r="F139" s="141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3.5" customHeight="1">
      <c r="A140" s="13"/>
      <c r="B140" s="143"/>
      <c r="C140" s="143"/>
      <c r="D140" s="68"/>
      <c r="E140" s="13"/>
      <c r="F140" s="14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3.5" customHeight="1">
      <c r="A141" s="13"/>
      <c r="B141" s="143"/>
      <c r="C141" s="143"/>
      <c r="D141" s="68"/>
      <c r="E141" s="13"/>
      <c r="F141" s="141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3.5" customHeight="1">
      <c r="A142" s="13"/>
      <c r="B142" s="143"/>
      <c r="C142" s="143"/>
      <c r="D142" s="68"/>
      <c r="E142" s="13"/>
      <c r="F142" s="14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3.5" customHeight="1">
      <c r="A143" s="13"/>
      <c r="B143" s="143"/>
      <c r="C143" s="143"/>
      <c r="D143" s="68"/>
      <c r="E143" s="13"/>
      <c r="F143" s="14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3.5" customHeight="1">
      <c r="A144" s="13"/>
      <c r="B144" s="143"/>
      <c r="C144" s="143"/>
      <c r="D144" s="68"/>
      <c r="E144" s="13"/>
      <c r="F144" s="141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3.5" customHeight="1">
      <c r="A145" s="13"/>
      <c r="B145" s="143"/>
      <c r="C145" s="143"/>
      <c r="D145" s="68"/>
      <c r="E145" s="13"/>
      <c r="F145" s="141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3.5" customHeight="1">
      <c r="A146" s="13"/>
      <c r="B146" s="143"/>
      <c r="C146" s="143"/>
      <c r="D146" s="68"/>
      <c r="E146" s="13"/>
      <c r="F146" s="14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3.5" customHeight="1">
      <c r="A147" s="13"/>
      <c r="B147" s="143"/>
      <c r="C147" s="143"/>
      <c r="D147" s="68"/>
      <c r="E147" s="13"/>
      <c r="F147" s="14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3.5" customHeight="1">
      <c r="A148" s="13"/>
      <c r="B148" s="142"/>
      <c r="C148" s="142"/>
      <c r="D148" s="68"/>
      <c r="E148" s="13"/>
      <c r="F148" s="141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3.5" customHeight="1">
      <c r="A149" s="13"/>
      <c r="B149" s="142"/>
      <c r="C149" s="142"/>
      <c r="D149" s="68"/>
      <c r="E149" s="13"/>
      <c r="F149" s="14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3.5" customHeight="1">
      <c r="A150" s="13"/>
      <c r="B150" s="142"/>
      <c r="C150" s="142"/>
      <c r="D150" s="68"/>
      <c r="E150" s="13"/>
      <c r="F150" s="14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3.5" customHeight="1">
      <c r="A151" s="13"/>
      <c r="B151" s="142"/>
      <c r="C151" s="142"/>
      <c r="D151" s="68"/>
      <c r="E151" s="13"/>
      <c r="F151" s="14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3.5" customHeight="1">
      <c r="A152" s="13"/>
      <c r="B152" s="142"/>
      <c r="C152" s="142"/>
      <c r="D152" s="68"/>
      <c r="E152" s="13"/>
      <c r="F152" s="14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3.5" customHeight="1">
      <c r="A153" s="13"/>
      <c r="B153" s="142"/>
      <c r="C153" s="142"/>
      <c r="D153" s="68"/>
      <c r="E153" s="13"/>
      <c r="F153" s="14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3.5" customHeight="1">
      <c r="A154" s="13"/>
      <c r="B154" s="142"/>
      <c r="C154" s="142"/>
      <c r="D154" s="68"/>
      <c r="E154" s="13"/>
      <c r="F154" s="141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3.5" customHeight="1">
      <c r="A155" s="13"/>
      <c r="B155" s="142"/>
      <c r="C155" s="142"/>
      <c r="D155" s="68"/>
      <c r="E155" s="13"/>
      <c r="F155" s="141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3.5" customHeight="1">
      <c r="A156" s="13"/>
      <c r="B156" s="142"/>
      <c r="C156" s="142"/>
      <c r="D156" s="68"/>
      <c r="E156" s="13"/>
      <c r="F156" s="141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3.5" customHeight="1">
      <c r="A157" s="13"/>
      <c r="B157" s="142"/>
      <c r="C157" s="142"/>
      <c r="D157" s="68"/>
      <c r="E157" s="13"/>
      <c r="F157" s="141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3.5" customHeight="1">
      <c r="A158" s="13"/>
      <c r="B158" s="142"/>
      <c r="C158" s="142"/>
      <c r="D158" s="68"/>
      <c r="E158" s="13"/>
      <c r="F158" s="14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3.5" customHeight="1">
      <c r="A159" s="13"/>
      <c r="B159" s="142"/>
      <c r="C159" s="142"/>
      <c r="D159" s="68"/>
      <c r="E159" s="13"/>
      <c r="F159" s="14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3.5" customHeight="1">
      <c r="A160" s="13"/>
      <c r="B160" s="142"/>
      <c r="C160" s="142"/>
      <c r="D160" s="68"/>
      <c r="E160" s="13"/>
      <c r="F160" s="141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3.5" customHeight="1">
      <c r="A161" s="13"/>
      <c r="B161" s="142"/>
      <c r="C161" s="142"/>
      <c r="D161" s="68"/>
      <c r="E161" s="13"/>
      <c r="F161" s="141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3.5" customHeight="1">
      <c r="A162" s="13"/>
      <c r="B162" s="142"/>
      <c r="C162" s="142"/>
      <c r="D162" s="68"/>
      <c r="E162" s="13"/>
      <c r="F162" s="14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3.5" customHeight="1">
      <c r="A163" s="13"/>
      <c r="B163" s="142"/>
      <c r="C163" s="142"/>
      <c r="D163" s="68"/>
      <c r="E163" s="13"/>
      <c r="F163" s="141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3.5" customHeight="1">
      <c r="A164" s="13"/>
      <c r="B164" s="142"/>
      <c r="C164" s="142"/>
      <c r="D164" s="68"/>
      <c r="E164" s="13"/>
      <c r="F164" s="141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3.5" customHeight="1">
      <c r="A165" s="13"/>
      <c r="B165" s="142"/>
      <c r="C165" s="142"/>
      <c r="D165" s="68"/>
      <c r="E165" s="13"/>
      <c r="F165" s="14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3.5" customHeight="1">
      <c r="A166" s="13"/>
      <c r="B166" s="142"/>
      <c r="C166" s="142"/>
      <c r="D166" s="68"/>
      <c r="E166" s="13"/>
      <c r="F166" s="141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3.5" customHeight="1">
      <c r="A167" s="13"/>
      <c r="B167" s="142"/>
      <c r="C167" s="142"/>
      <c r="D167" s="68"/>
      <c r="E167" s="13"/>
      <c r="F167" s="141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3.5" customHeight="1">
      <c r="A168" s="13"/>
      <c r="B168" s="142"/>
      <c r="C168" s="142"/>
      <c r="D168" s="68"/>
      <c r="E168" s="13"/>
      <c r="F168" s="141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3.5" customHeight="1">
      <c r="A169" s="13"/>
      <c r="B169" s="142"/>
      <c r="C169" s="142"/>
      <c r="D169" s="68"/>
      <c r="E169" s="13"/>
      <c r="F169" s="141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3.5" customHeight="1">
      <c r="A170" s="13"/>
      <c r="B170" s="142"/>
      <c r="C170" s="142"/>
      <c r="D170" s="68"/>
      <c r="E170" s="13"/>
      <c r="F170" s="14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3.5" customHeight="1">
      <c r="A171" s="13"/>
      <c r="B171" s="142"/>
      <c r="C171" s="142"/>
      <c r="D171" s="68"/>
      <c r="E171" s="13"/>
      <c r="F171" s="14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3.5" customHeight="1">
      <c r="A172" s="13"/>
      <c r="B172" s="142"/>
      <c r="C172" s="142"/>
      <c r="D172" s="68"/>
      <c r="E172" s="13"/>
      <c r="F172" s="141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3.5" customHeight="1">
      <c r="A173" s="13"/>
      <c r="B173" s="142"/>
      <c r="C173" s="142"/>
      <c r="D173" s="68"/>
      <c r="E173" s="13"/>
      <c r="F173" s="141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3.5" customHeight="1">
      <c r="A174" s="13"/>
      <c r="B174" s="142"/>
      <c r="C174" s="142"/>
      <c r="D174" s="68"/>
      <c r="E174" s="13"/>
      <c r="F174" s="141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3.5" customHeight="1">
      <c r="A175" s="13"/>
      <c r="B175" s="142"/>
      <c r="C175" s="142"/>
      <c r="D175" s="68"/>
      <c r="E175" s="13"/>
      <c r="F175" s="141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3.5" customHeight="1">
      <c r="A176" s="13"/>
      <c r="B176" s="142"/>
      <c r="C176" s="142"/>
      <c r="D176" s="68"/>
      <c r="E176" s="13"/>
      <c r="F176" s="141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3.5" customHeight="1">
      <c r="A177" s="13"/>
      <c r="B177" s="142"/>
      <c r="C177" s="142"/>
      <c r="D177" s="68"/>
      <c r="E177" s="13"/>
      <c r="F177" s="141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3.5" customHeight="1">
      <c r="A178" s="13"/>
      <c r="B178" s="142"/>
      <c r="C178" s="142"/>
      <c r="D178" s="68"/>
      <c r="E178" s="13"/>
      <c r="F178" s="141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3.5" customHeight="1">
      <c r="A179" s="13"/>
      <c r="B179" s="142"/>
      <c r="C179" s="142"/>
      <c r="D179" s="68"/>
      <c r="E179" s="13"/>
      <c r="F179" s="141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3.5" customHeight="1">
      <c r="A180" s="13"/>
      <c r="B180" s="142"/>
      <c r="C180" s="142"/>
      <c r="D180" s="68"/>
      <c r="E180" s="13"/>
      <c r="F180" s="141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3.5" customHeight="1">
      <c r="A181" s="13"/>
      <c r="B181" s="142"/>
      <c r="C181" s="142"/>
      <c r="D181" s="68"/>
      <c r="E181" s="13"/>
      <c r="F181" s="141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3.5" customHeight="1">
      <c r="A182" s="13"/>
      <c r="B182" s="142"/>
      <c r="C182" s="142"/>
      <c r="D182" s="68"/>
      <c r="E182" s="13"/>
      <c r="F182" s="141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3.5" customHeight="1">
      <c r="A183" s="13"/>
      <c r="B183" s="142"/>
      <c r="C183" s="142"/>
      <c r="D183" s="68"/>
      <c r="E183" s="13"/>
      <c r="F183" s="141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3.5" customHeight="1">
      <c r="A184" s="13"/>
      <c r="B184" s="142"/>
      <c r="C184" s="142"/>
      <c r="D184" s="68"/>
      <c r="E184" s="13"/>
      <c r="F184" s="141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3.5" customHeight="1">
      <c r="A185" s="13"/>
      <c r="B185" s="142"/>
      <c r="C185" s="142"/>
      <c r="D185" s="68"/>
      <c r="E185" s="13"/>
      <c r="F185" s="141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3.5" customHeight="1">
      <c r="A186" s="13"/>
      <c r="B186" s="142"/>
      <c r="C186" s="142"/>
      <c r="D186" s="68"/>
      <c r="E186" s="13"/>
      <c r="F186" s="141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3.5" customHeight="1">
      <c r="A187" s="13"/>
      <c r="B187" s="142"/>
      <c r="C187" s="142"/>
      <c r="D187" s="68"/>
      <c r="E187" s="13"/>
      <c r="F187" s="141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3.5" customHeight="1">
      <c r="A188" s="13"/>
      <c r="B188" s="142"/>
      <c r="C188" s="142"/>
      <c r="D188" s="68"/>
      <c r="E188" s="13"/>
      <c r="F188" s="141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3.5" customHeight="1">
      <c r="A189" s="13"/>
      <c r="B189" s="142"/>
      <c r="C189" s="142"/>
      <c r="D189" s="68"/>
      <c r="E189" s="13"/>
      <c r="F189" s="141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3.5" customHeight="1">
      <c r="A190" s="13"/>
      <c r="B190" s="142"/>
      <c r="C190" s="142"/>
      <c r="D190" s="68"/>
      <c r="E190" s="13"/>
      <c r="F190" s="141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3.5" customHeight="1">
      <c r="A191" s="13"/>
      <c r="B191" s="142"/>
      <c r="C191" s="142"/>
      <c r="D191" s="68"/>
      <c r="E191" s="13"/>
      <c r="F191" s="141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3.5" customHeight="1">
      <c r="A192" s="13"/>
      <c r="B192" s="142"/>
      <c r="C192" s="142"/>
      <c r="D192" s="68"/>
      <c r="E192" s="13"/>
      <c r="F192" s="141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3.5" customHeight="1">
      <c r="A193" s="13"/>
      <c r="B193" s="142"/>
      <c r="C193" s="142"/>
      <c r="D193" s="68"/>
      <c r="E193" s="13"/>
      <c r="F193" s="141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3.5" customHeight="1">
      <c r="A194" s="13"/>
      <c r="B194" s="142"/>
      <c r="C194" s="142"/>
      <c r="D194" s="68"/>
      <c r="E194" s="13"/>
      <c r="F194" s="141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3.5" customHeight="1">
      <c r="A195" s="13"/>
      <c r="B195" s="142"/>
      <c r="C195" s="142"/>
      <c r="D195" s="68"/>
      <c r="E195" s="13"/>
      <c r="F195" s="141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3.5" customHeight="1">
      <c r="A196" s="13"/>
      <c r="B196" s="142"/>
      <c r="C196" s="142"/>
      <c r="D196" s="68"/>
      <c r="E196" s="13"/>
      <c r="F196" s="141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3.5" customHeight="1">
      <c r="A197" s="13"/>
      <c r="B197" s="142"/>
      <c r="C197" s="142"/>
      <c r="D197" s="68"/>
      <c r="E197" s="13"/>
      <c r="F197" s="141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3.5" customHeight="1">
      <c r="A198" s="13"/>
      <c r="B198" s="142"/>
      <c r="C198" s="142"/>
      <c r="D198" s="68"/>
      <c r="E198" s="13"/>
      <c r="F198" s="141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3.5" customHeight="1">
      <c r="A199" s="13"/>
      <c r="B199" s="142"/>
      <c r="C199" s="142"/>
      <c r="D199" s="68"/>
      <c r="E199" s="13"/>
      <c r="F199" s="141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3.5" customHeight="1">
      <c r="A200" s="13"/>
      <c r="B200" s="142"/>
      <c r="C200" s="142"/>
      <c r="D200" s="68"/>
      <c r="E200" s="13"/>
      <c r="F200" s="141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3.5" customHeight="1">
      <c r="A201" s="13"/>
      <c r="B201" s="142"/>
      <c r="C201" s="142"/>
      <c r="D201" s="68"/>
      <c r="E201" s="13"/>
      <c r="F201" s="141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3.5" customHeight="1">
      <c r="A202" s="13"/>
      <c r="B202" s="142"/>
      <c r="C202" s="142"/>
      <c r="D202" s="68"/>
      <c r="E202" s="13"/>
      <c r="F202" s="141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3.5" customHeight="1">
      <c r="A203" s="13"/>
      <c r="B203" s="142"/>
      <c r="C203" s="142"/>
      <c r="D203" s="68"/>
      <c r="E203" s="13"/>
      <c r="F203" s="141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3.5" customHeight="1">
      <c r="A204" s="13"/>
      <c r="B204" s="142"/>
      <c r="C204" s="142"/>
      <c r="D204" s="68"/>
      <c r="E204" s="13"/>
      <c r="F204" s="141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3.5" customHeight="1">
      <c r="A205" s="13"/>
      <c r="B205" s="142"/>
      <c r="C205" s="142"/>
      <c r="D205" s="68"/>
      <c r="E205" s="13"/>
      <c r="F205" s="141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3.5" customHeight="1">
      <c r="A206" s="13"/>
      <c r="B206" s="142"/>
      <c r="C206" s="142"/>
      <c r="D206" s="68"/>
      <c r="E206" s="13"/>
      <c r="F206" s="141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3.5" customHeight="1">
      <c r="A207" s="13"/>
      <c r="B207" s="142"/>
      <c r="C207" s="142"/>
      <c r="D207" s="68"/>
      <c r="E207" s="13"/>
      <c r="F207" s="141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3.5" customHeight="1">
      <c r="A208" s="13"/>
      <c r="B208" s="142"/>
      <c r="C208" s="142"/>
      <c r="D208" s="68"/>
      <c r="E208" s="13"/>
      <c r="F208" s="141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3.5" customHeight="1">
      <c r="A209" s="13"/>
      <c r="B209" s="142"/>
      <c r="C209" s="142"/>
      <c r="D209" s="68"/>
      <c r="E209" s="13"/>
      <c r="F209" s="141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3.5" customHeight="1">
      <c r="A210" s="13"/>
      <c r="B210" s="142"/>
      <c r="C210" s="142"/>
      <c r="D210" s="68"/>
      <c r="E210" s="13"/>
      <c r="F210" s="141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3.5" customHeight="1">
      <c r="A211" s="13"/>
      <c r="B211" s="142"/>
      <c r="C211" s="142"/>
      <c r="D211" s="68"/>
      <c r="E211" s="13"/>
      <c r="F211" s="141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3.5" customHeight="1">
      <c r="A212" s="13"/>
      <c r="B212" s="142"/>
      <c r="C212" s="142"/>
      <c r="D212" s="68"/>
      <c r="E212" s="13"/>
      <c r="F212" s="141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3.5" customHeight="1">
      <c r="A213" s="13"/>
      <c r="B213" s="142"/>
      <c r="C213" s="142"/>
      <c r="D213" s="68"/>
      <c r="E213" s="13"/>
      <c r="F213" s="141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3.5" customHeight="1">
      <c r="A214" s="13"/>
      <c r="B214" s="142"/>
      <c r="C214" s="142"/>
      <c r="D214" s="68"/>
      <c r="E214" s="13"/>
      <c r="F214" s="141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3.5" customHeight="1">
      <c r="A215" s="13"/>
      <c r="B215" s="142"/>
      <c r="C215" s="142"/>
      <c r="D215" s="68"/>
      <c r="E215" s="13"/>
      <c r="F215" s="141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3.5" customHeight="1">
      <c r="A216" s="13"/>
      <c r="B216" s="142"/>
      <c r="C216" s="142"/>
      <c r="D216" s="68"/>
      <c r="E216" s="13"/>
      <c r="F216" s="141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3.5" customHeight="1">
      <c r="A217" s="13"/>
      <c r="B217" s="142"/>
      <c r="C217" s="142"/>
      <c r="D217" s="68"/>
      <c r="E217" s="13"/>
      <c r="F217" s="141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3.5" customHeight="1">
      <c r="A218" s="13"/>
      <c r="B218" s="142"/>
      <c r="C218" s="142"/>
      <c r="D218" s="68"/>
      <c r="E218" s="13"/>
      <c r="F218" s="141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3.5" customHeight="1">
      <c r="A219" s="13"/>
      <c r="B219" s="142"/>
      <c r="C219" s="142"/>
      <c r="D219" s="68"/>
      <c r="E219" s="13"/>
      <c r="F219" s="141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3.5" customHeight="1">
      <c r="A220" s="13"/>
      <c r="B220" s="142"/>
      <c r="C220" s="142"/>
      <c r="D220" s="68"/>
      <c r="E220" s="13"/>
      <c r="F220" s="141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3.5" customHeight="1">
      <c r="A221" s="13"/>
      <c r="B221" s="142"/>
      <c r="C221" s="142"/>
      <c r="D221" s="68"/>
      <c r="E221" s="13"/>
      <c r="F221" s="141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3.5" customHeight="1">
      <c r="A222" s="13"/>
      <c r="B222" s="142"/>
      <c r="C222" s="142"/>
      <c r="D222" s="68"/>
      <c r="E222" s="13"/>
      <c r="F222" s="141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3.5" customHeight="1">
      <c r="A223" s="13"/>
      <c r="B223" s="142"/>
      <c r="C223" s="142"/>
      <c r="D223" s="68"/>
      <c r="E223" s="13"/>
      <c r="F223" s="141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3.5" customHeight="1">
      <c r="A224" s="13"/>
      <c r="B224" s="142"/>
      <c r="C224" s="142"/>
      <c r="D224" s="68"/>
      <c r="E224" s="13"/>
      <c r="F224" s="141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3.5" customHeight="1">
      <c r="A225" s="13"/>
      <c r="B225" s="142"/>
      <c r="C225" s="142"/>
      <c r="D225" s="68"/>
      <c r="E225" s="13"/>
      <c r="F225" s="141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3.5" customHeight="1">
      <c r="A226" s="13"/>
      <c r="B226" s="142"/>
      <c r="C226" s="142"/>
      <c r="D226" s="68"/>
      <c r="E226" s="13"/>
      <c r="F226" s="141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3.5" customHeight="1">
      <c r="A227" s="13"/>
      <c r="B227" s="142"/>
      <c r="C227" s="142"/>
      <c r="D227" s="68"/>
      <c r="E227" s="13"/>
      <c r="F227" s="141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3.5" customHeight="1">
      <c r="A228" s="13"/>
      <c r="B228" s="142"/>
      <c r="C228" s="142"/>
      <c r="D228" s="68"/>
      <c r="E228" s="13"/>
      <c r="F228" s="141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3.5" customHeight="1">
      <c r="A229" s="13"/>
      <c r="B229" s="142"/>
      <c r="C229" s="142"/>
      <c r="D229" s="68"/>
      <c r="E229" s="13"/>
      <c r="F229" s="141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3.5" customHeight="1">
      <c r="A230" s="13"/>
      <c r="B230" s="142"/>
      <c r="C230" s="142"/>
      <c r="D230" s="68"/>
      <c r="E230" s="13"/>
      <c r="F230" s="141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3.5" customHeight="1">
      <c r="A231" s="13"/>
      <c r="B231" s="142"/>
      <c r="C231" s="142"/>
      <c r="D231" s="68"/>
      <c r="E231" s="13"/>
      <c r="F231" s="141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3.5" customHeight="1">
      <c r="A232" s="13"/>
      <c r="B232" s="142"/>
      <c r="C232" s="142"/>
      <c r="D232" s="68"/>
      <c r="E232" s="13"/>
      <c r="F232" s="141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3.5" customHeight="1">
      <c r="A233" s="13"/>
      <c r="B233" s="142"/>
      <c r="C233" s="142"/>
      <c r="D233" s="68"/>
      <c r="E233" s="13"/>
      <c r="F233" s="141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3.5" customHeight="1">
      <c r="A234" s="13"/>
      <c r="B234" s="142"/>
      <c r="C234" s="142"/>
      <c r="D234" s="68"/>
      <c r="E234" s="13"/>
      <c r="F234" s="141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3.5" customHeight="1">
      <c r="A235" s="13"/>
      <c r="B235" s="142"/>
      <c r="C235" s="142"/>
      <c r="D235" s="68"/>
      <c r="E235" s="13"/>
      <c r="F235" s="141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3.5" customHeight="1">
      <c r="A236" s="13"/>
      <c r="B236" s="142"/>
      <c r="C236" s="142"/>
      <c r="D236" s="68"/>
      <c r="E236" s="13"/>
      <c r="F236" s="141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3.5" customHeight="1">
      <c r="A237" s="13"/>
      <c r="B237" s="142"/>
      <c r="C237" s="142"/>
      <c r="D237" s="68"/>
      <c r="E237" s="13"/>
      <c r="F237" s="141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3.5" customHeight="1">
      <c r="A238" s="13"/>
      <c r="B238" s="142"/>
      <c r="C238" s="142"/>
      <c r="D238" s="68"/>
      <c r="E238" s="13"/>
      <c r="F238" s="141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3.5" customHeight="1">
      <c r="A239" s="13"/>
      <c r="B239" s="142"/>
      <c r="C239" s="142"/>
      <c r="D239" s="68"/>
      <c r="E239" s="13"/>
      <c r="F239" s="141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3.5" customHeight="1">
      <c r="A240" s="13"/>
      <c r="B240" s="142"/>
      <c r="C240" s="142"/>
      <c r="D240" s="68"/>
      <c r="E240" s="13"/>
      <c r="F240" s="141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3.5" customHeight="1">
      <c r="A241" s="13"/>
      <c r="B241" s="142"/>
      <c r="C241" s="142"/>
      <c r="D241" s="68"/>
      <c r="E241" s="13"/>
      <c r="F241" s="141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3.5" customHeight="1">
      <c r="A242" s="13"/>
      <c r="B242" s="142"/>
      <c r="C242" s="142"/>
      <c r="D242" s="68"/>
      <c r="E242" s="13"/>
      <c r="F242" s="141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3.5" customHeight="1">
      <c r="A243" s="13"/>
      <c r="B243" s="142"/>
      <c r="C243" s="142"/>
      <c r="D243" s="68"/>
      <c r="E243" s="13"/>
      <c r="F243" s="141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3.5" customHeight="1">
      <c r="A244" s="13"/>
      <c r="B244" s="142"/>
      <c r="C244" s="142"/>
      <c r="D244" s="68"/>
      <c r="E244" s="13"/>
      <c r="F244" s="141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3.5" customHeight="1">
      <c r="A245" s="13"/>
      <c r="B245" s="142"/>
      <c r="C245" s="142"/>
      <c r="D245" s="68"/>
      <c r="E245" s="13"/>
      <c r="F245" s="141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3.5" customHeight="1">
      <c r="A246" s="13"/>
      <c r="B246" s="142"/>
      <c r="C246" s="142"/>
      <c r="D246" s="68"/>
      <c r="E246" s="13"/>
      <c r="F246" s="141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3.5" customHeight="1">
      <c r="A247" s="13"/>
      <c r="B247" s="142"/>
      <c r="C247" s="142"/>
      <c r="D247" s="68"/>
      <c r="E247" s="13"/>
      <c r="F247" s="141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3.5" customHeight="1">
      <c r="A248" s="13"/>
      <c r="B248" s="142"/>
      <c r="C248" s="142"/>
      <c r="D248" s="68"/>
      <c r="E248" s="13"/>
      <c r="F248" s="141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3.5" customHeight="1">
      <c r="A249" s="13"/>
      <c r="B249" s="142"/>
      <c r="C249" s="142"/>
      <c r="D249" s="68"/>
      <c r="E249" s="13"/>
      <c r="F249" s="141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3.5" customHeight="1">
      <c r="A250" s="13"/>
      <c r="B250" s="142"/>
      <c r="C250" s="142"/>
      <c r="D250" s="68"/>
      <c r="E250" s="13"/>
      <c r="F250" s="141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3.5" customHeight="1">
      <c r="A251" s="13"/>
      <c r="B251" s="142"/>
      <c r="C251" s="142"/>
      <c r="D251" s="68"/>
      <c r="E251" s="13"/>
      <c r="F251" s="141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3.5" customHeight="1">
      <c r="A252" s="13"/>
      <c r="B252" s="142"/>
      <c r="C252" s="142"/>
      <c r="D252" s="68"/>
      <c r="E252" s="13"/>
      <c r="F252" s="141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3.5" customHeight="1">
      <c r="A253" s="13"/>
      <c r="B253" s="142"/>
      <c r="C253" s="142"/>
      <c r="D253" s="68"/>
      <c r="E253" s="13"/>
      <c r="F253" s="141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3.5" customHeight="1">
      <c r="A254" s="13"/>
      <c r="B254" s="142"/>
      <c r="C254" s="142"/>
      <c r="D254" s="68"/>
      <c r="E254" s="13"/>
      <c r="F254" s="141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3.5" customHeight="1">
      <c r="A255" s="13"/>
      <c r="B255" s="142"/>
      <c r="C255" s="142"/>
      <c r="D255" s="68"/>
      <c r="E255" s="13"/>
      <c r="F255" s="141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3.5" customHeight="1">
      <c r="A256" s="13"/>
      <c r="B256" s="142"/>
      <c r="C256" s="142"/>
      <c r="D256" s="68"/>
      <c r="E256" s="13"/>
      <c r="F256" s="141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3.5" customHeight="1">
      <c r="A257" s="13"/>
      <c r="B257" s="67"/>
      <c r="C257" s="67"/>
      <c r="D257" s="68"/>
      <c r="E257" s="13"/>
      <c r="F257" s="141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3.5" customHeight="1">
      <c r="A258" s="13"/>
      <c r="B258" s="67"/>
      <c r="C258" s="67"/>
      <c r="D258" s="68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3.5" customHeight="1">
      <c r="A259" s="13"/>
      <c r="B259" s="67"/>
      <c r="C259" s="67"/>
      <c r="D259" s="68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3.5" customHeight="1">
      <c r="A260" s="13"/>
      <c r="B260" s="67"/>
      <c r="C260" s="67"/>
      <c r="D260" s="68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3.5" customHeight="1">
      <c r="A261" s="13"/>
      <c r="B261" s="67"/>
      <c r="C261" s="67"/>
      <c r="D261" s="68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3.5" customHeight="1">
      <c r="A262" s="13"/>
      <c r="B262" s="67"/>
      <c r="C262" s="67"/>
      <c r="D262" s="68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3.5" customHeight="1">
      <c r="A263" s="13"/>
      <c r="B263" s="67"/>
      <c r="C263" s="67"/>
      <c r="D263" s="68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3.5" customHeight="1">
      <c r="A264" s="13"/>
      <c r="B264" s="67"/>
      <c r="C264" s="67"/>
      <c r="D264" s="68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3.5" customHeight="1">
      <c r="A265" s="13"/>
      <c r="B265" s="67"/>
      <c r="C265" s="67"/>
      <c r="D265" s="68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3.5" customHeight="1">
      <c r="A266" s="13"/>
      <c r="B266" s="67"/>
      <c r="C266" s="67"/>
      <c r="D266" s="68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3.5" customHeight="1">
      <c r="A267" s="13"/>
      <c r="B267" s="67"/>
      <c r="C267" s="67"/>
      <c r="D267" s="68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3.5" customHeight="1">
      <c r="A268" s="13"/>
      <c r="B268" s="67"/>
      <c r="C268" s="67"/>
      <c r="D268" s="68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3.5" customHeight="1">
      <c r="A269" s="13"/>
      <c r="B269" s="67"/>
      <c r="C269" s="67"/>
      <c r="D269" s="68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3.5" customHeight="1">
      <c r="A270" s="13"/>
      <c r="B270" s="67"/>
      <c r="C270" s="67"/>
      <c r="D270" s="68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3.5" customHeight="1">
      <c r="A271" s="13"/>
      <c r="B271" s="67"/>
      <c r="C271" s="67"/>
      <c r="D271" s="68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3.5" customHeight="1">
      <c r="A272" s="13"/>
      <c r="B272" s="67"/>
      <c r="C272" s="67"/>
      <c r="D272" s="68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3.5" customHeight="1">
      <c r="A273" s="13"/>
      <c r="B273" s="67"/>
      <c r="C273" s="67"/>
      <c r="D273" s="68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3.5" customHeight="1">
      <c r="A274" s="13"/>
      <c r="B274" s="67"/>
      <c r="C274" s="67"/>
      <c r="D274" s="68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3.5" customHeight="1">
      <c r="A275" s="13"/>
      <c r="B275" s="67"/>
      <c r="C275" s="67"/>
      <c r="D275" s="68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3.5" customHeight="1">
      <c r="A276" s="13"/>
      <c r="B276" s="67"/>
      <c r="C276" s="67"/>
      <c r="D276" s="68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3.5" customHeight="1">
      <c r="A277" s="13"/>
      <c r="B277" s="67"/>
      <c r="C277" s="67"/>
      <c r="D277" s="68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3.5" customHeight="1">
      <c r="A278" s="13"/>
      <c r="B278" s="67"/>
      <c r="C278" s="67"/>
      <c r="D278" s="68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3.5" customHeight="1">
      <c r="A279" s="13"/>
      <c r="B279" s="67"/>
      <c r="C279" s="67"/>
      <c r="D279" s="68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3.5" customHeight="1">
      <c r="A280" s="13"/>
      <c r="B280" s="67"/>
      <c r="C280" s="67"/>
      <c r="D280" s="68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3.5" customHeight="1">
      <c r="A281" s="13"/>
      <c r="B281" s="67"/>
      <c r="C281" s="67"/>
      <c r="D281" s="68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3.5" customHeight="1">
      <c r="A282" s="13"/>
      <c r="B282" s="67"/>
      <c r="C282" s="67"/>
      <c r="D282" s="68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3.5" customHeight="1">
      <c r="A283" s="13"/>
      <c r="B283" s="67"/>
      <c r="C283" s="67"/>
      <c r="D283" s="68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3.5" customHeight="1">
      <c r="A284" s="13"/>
      <c r="B284" s="67"/>
      <c r="C284" s="67"/>
      <c r="D284" s="68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3.5" customHeight="1">
      <c r="A285" s="13"/>
      <c r="B285" s="67"/>
      <c r="C285" s="67"/>
      <c r="D285" s="68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3.5" customHeight="1">
      <c r="A286" s="13"/>
      <c r="B286" s="67"/>
      <c r="C286" s="67"/>
      <c r="D286" s="68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3.5" customHeight="1">
      <c r="A287" s="13"/>
      <c r="B287" s="67"/>
      <c r="C287" s="67"/>
      <c r="D287" s="68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3.5" customHeight="1">
      <c r="A288" s="13"/>
      <c r="B288" s="67"/>
      <c r="C288" s="67"/>
      <c r="D288" s="68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3.5" customHeight="1">
      <c r="A289" s="13"/>
      <c r="B289" s="67"/>
      <c r="C289" s="67"/>
      <c r="D289" s="68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3.5" customHeight="1">
      <c r="A290" s="13"/>
      <c r="B290" s="67"/>
      <c r="C290" s="67"/>
      <c r="D290" s="68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3.5" customHeight="1">
      <c r="A291" s="13"/>
      <c r="B291" s="67"/>
      <c r="C291" s="67"/>
      <c r="D291" s="68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3.5" customHeight="1">
      <c r="A292" s="13"/>
      <c r="B292" s="67"/>
      <c r="C292" s="67"/>
      <c r="D292" s="68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3.5" customHeight="1">
      <c r="A293" s="13"/>
      <c r="B293" s="67"/>
      <c r="C293" s="67"/>
      <c r="D293" s="68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3.5" customHeight="1">
      <c r="A294" s="13"/>
      <c r="B294" s="67"/>
      <c r="C294" s="67"/>
      <c r="D294" s="68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3.5" customHeight="1">
      <c r="A295" s="13"/>
      <c r="B295" s="67"/>
      <c r="C295" s="67"/>
      <c r="D295" s="68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3.5" customHeight="1">
      <c r="A296" s="13"/>
      <c r="B296" s="67"/>
      <c r="C296" s="67"/>
      <c r="D296" s="68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3.5" customHeight="1">
      <c r="A297" s="13"/>
      <c r="B297" s="67"/>
      <c r="C297" s="67"/>
      <c r="D297" s="68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3.5" customHeight="1">
      <c r="A298" s="13"/>
      <c r="B298" s="67"/>
      <c r="C298" s="67"/>
      <c r="D298" s="6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3.5" customHeight="1">
      <c r="A299" s="13"/>
      <c r="B299" s="67"/>
      <c r="C299" s="67"/>
      <c r="D299" s="68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3.5" customHeight="1">
      <c r="A300" s="13"/>
      <c r="B300" s="67"/>
      <c r="C300" s="67"/>
      <c r="D300" s="68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3.5" customHeight="1">
      <c r="A301" s="13"/>
      <c r="B301" s="67"/>
      <c r="C301" s="67"/>
      <c r="D301" s="68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3.5" customHeight="1">
      <c r="A302" s="13"/>
      <c r="B302" s="67"/>
      <c r="C302" s="67"/>
      <c r="D302" s="68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3.5" customHeight="1">
      <c r="A303" s="13"/>
      <c r="B303" s="67"/>
      <c r="C303" s="67"/>
      <c r="D303" s="68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3.5" customHeight="1">
      <c r="A304" s="13"/>
      <c r="B304" s="67"/>
      <c r="C304" s="67"/>
      <c r="D304" s="68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3.5" customHeight="1">
      <c r="A305" s="13"/>
      <c r="B305" s="67"/>
      <c r="C305" s="67"/>
      <c r="D305" s="68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3.5" customHeight="1">
      <c r="A306" s="13"/>
      <c r="B306" s="67"/>
      <c r="C306" s="67"/>
      <c r="D306" s="68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3.5" customHeight="1">
      <c r="A307" s="13"/>
      <c r="B307" s="67"/>
      <c r="C307" s="67"/>
      <c r="D307" s="68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3.5" customHeight="1">
      <c r="A308" s="13"/>
      <c r="B308" s="67"/>
      <c r="C308" s="67"/>
      <c r="D308" s="68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3.5" customHeight="1">
      <c r="A309" s="13"/>
      <c r="B309" s="67"/>
      <c r="C309" s="67"/>
      <c r="D309" s="68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3.5" customHeight="1">
      <c r="A310" s="13"/>
      <c r="B310" s="67"/>
      <c r="C310" s="67"/>
      <c r="D310" s="68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3.5" customHeight="1">
      <c r="A311" s="13"/>
      <c r="B311" s="67"/>
      <c r="C311" s="67"/>
      <c r="D311" s="68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3.5" customHeight="1">
      <c r="A312" s="13"/>
      <c r="B312" s="67"/>
      <c r="C312" s="67"/>
      <c r="D312" s="68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3.5" customHeight="1">
      <c r="A313" s="13"/>
      <c r="B313" s="67"/>
      <c r="C313" s="67"/>
      <c r="D313" s="68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3.5" customHeight="1">
      <c r="A314" s="13"/>
      <c r="B314" s="67"/>
      <c r="C314" s="67"/>
      <c r="D314" s="68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3.5" customHeight="1">
      <c r="A315" s="13"/>
      <c r="B315" s="67"/>
      <c r="C315" s="67"/>
      <c r="D315" s="68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3.5" customHeight="1">
      <c r="A316" s="13"/>
      <c r="B316" s="67"/>
      <c r="C316" s="67"/>
      <c r="D316" s="68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3.5" customHeight="1">
      <c r="A317" s="13"/>
      <c r="B317" s="67"/>
      <c r="C317" s="67"/>
      <c r="D317" s="68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3.5" customHeight="1">
      <c r="A318" s="13"/>
      <c r="B318" s="67"/>
      <c r="C318" s="67"/>
      <c r="D318" s="68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3.5" customHeight="1">
      <c r="A319" s="13"/>
      <c r="B319" s="67"/>
      <c r="C319" s="67"/>
      <c r="D319" s="68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3.5" customHeight="1">
      <c r="A320" s="13"/>
      <c r="B320" s="67"/>
      <c r="C320" s="67"/>
      <c r="D320" s="68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3.5" customHeight="1">
      <c r="A321" s="13"/>
      <c r="B321" s="67"/>
      <c r="C321" s="67"/>
      <c r="D321" s="68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3.5" customHeight="1">
      <c r="A322" s="13"/>
      <c r="B322" s="67"/>
      <c r="C322" s="67"/>
      <c r="D322" s="68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3.5" customHeight="1">
      <c r="A323" s="13"/>
      <c r="B323" s="67"/>
      <c r="C323" s="67"/>
      <c r="D323" s="68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3.5" customHeight="1">
      <c r="A324" s="13"/>
      <c r="B324" s="67"/>
      <c r="C324" s="67"/>
      <c r="D324" s="68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3.5" customHeight="1">
      <c r="A325" s="13"/>
      <c r="B325" s="67"/>
      <c r="C325" s="67"/>
      <c r="D325" s="68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3.5" customHeight="1">
      <c r="A326" s="13"/>
      <c r="B326" s="67"/>
      <c r="C326" s="67"/>
      <c r="D326" s="68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3.5" customHeight="1">
      <c r="A327" s="13"/>
      <c r="B327" s="67"/>
      <c r="C327" s="67"/>
      <c r="D327" s="68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3.5" customHeight="1">
      <c r="A328" s="13"/>
      <c r="B328" s="67"/>
      <c r="C328" s="67"/>
      <c r="D328" s="68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3.5" customHeight="1">
      <c r="A329" s="13"/>
      <c r="B329" s="67"/>
      <c r="C329" s="67"/>
      <c r="D329" s="68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3.5" customHeight="1">
      <c r="A330" s="13"/>
      <c r="B330" s="67"/>
      <c r="C330" s="67"/>
      <c r="D330" s="68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3.5" customHeight="1">
      <c r="A331" s="13"/>
      <c r="B331" s="67"/>
      <c r="C331" s="67"/>
      <c r="D331" s="68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3.5" customHeight="1">
      <c r="A332" s="13"/>
      <c r="B332" s="67"/>
      <c r="C332" s="67"/>
      <c r="D332" s="68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3.5" customHeight="1">
      <c r="A333" s="13"/>
      <c r="B333" s="67"/>
      <c r="C333" s="67"/>
      <c r="D333" s="68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3.5" customHeight="1">
      <c r="A334" s="13"/>
      <c r="B334" s="67"/>
      <c r="C334" s="67"/>
      <c r="D334" s="68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3.5" customHeight="1">
      <c r="A335" s="13"/>
      <c r="B335" s="67"/>
      <c r="C335" s="67"/>
      <c r="D335" s="68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3.5" customHeight="1">
      <c r="A336" s="13"/>
      <c r="B336" s="67"/>
      <c r="C336" s="67"/>
      <c r="D336" s="68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3.5" customHeight="1">
      <c r="A337" s="13"/>
      <c r="B337" s="67"/>
      <c r="C337" s="67"/>
      <c r="D337" s="68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3.5" customHeight="1">
      <c r="A338" s="13"/>
      <c r="B338" s="67"/>
      <c r="C338" s="67"/>
      <c r="D338" s="68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3.5" customHeight="1">
      <c r="A339" s="13"/>
      <c r="B339" s="67"/>
      <c r="C339" s="67"/>
      <c r="D339" s="68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3.5" customHeight="1">
      <c r="A340" s="13"/>
      <c r="B340" s="67"/>
      <c r="C340" s="67"/>
      <c r="D340" s="68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3.5" customHeight="1">
      <c r="A341" s="13"/>
      <c r="B341" s="67"/>
      <c r="C341" s="67"/>
      <c r="D341" s="68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3.5" customHeight="1">
      <c r="A342" s="13"/>
      <c r="B342" s="67"/>
      <c r="C342" s="67"/>
      <c r="D342" s="68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3.5" customHeight="1">
      <c r="A343" s="13"/>
      <c r="B343" s="67"/>
      <c r="C343" s="67"/>
      <c r="D343" s="68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3.5" customHeight="1">
      <c r="A344" s="13"/>
      <c r="B344" s="67"/>
      <c r="C344" s="67"/>
      <c r="D344" s="68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3.5" customHeight="1">
      <c r="A345" s="13"/>
      <c r="B345" s="67"/>
      <c r="C345" s="67"/>
      <c r="D345" s="68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3.5" customHeight="1">
      <c r="A346" s="13"/>
      <c r="B346" s="67"/>
      <c r="C346" s="67"/>
      <c r="D346" s="68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3.5" customHeight="1">
      <c r="A347" s="13"/>
      <c r="B347" s="67"/>
      <c r="C347" s="67"/>
      <c r="D347" s="68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3.5" customHeight="1">
      <c r="A348" s="13"/>
      <c r="B348" s="67"/>
      <c r="C348" s="67"/>
      <c r="D348" s="68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3.5" customHeight="1">
      <c r="A349" s="13"/>
      <c r="B349" s="67"/>
      <c r="C349" s="67"/>
      <c r="D349" s="68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3.5" customHeight="1">
      <c r="A350" s="13"/>
      <c r="B350" s="67"/>
      <c r="C350" s="67"/>
      <c r="D350" s="68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3.5" customHeight="1">
      <c r="A351" s="13"/>
      <c r="B351" s="67"/>
      <c r="C351" s="67"/>
      <c r="D351" s="68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3.5" customHeight="1">
      <c r="A352" s="13"/>
      <c r="B352" s="67"/>
      <c r="C352" s="67"/>
      <c r="D352" s="68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3.5" customHeight="1">
      <c r="A353" s="13"/>
      <c r="B353" s="67"/>
      <c r="C353" s="67"/>
      <c r="D353" s="68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3.5" customHeight="1">
      <c r="A354" s="13"/>
      <c r="B354" s="67"/>
      <c r="C354" s="67"/>
      <c r="D354" s="68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3.5" customHeight="1">
      <c r="A355" s="13"/>
      <c r="B355" s="67"/>
      <c r="C355" s="67"/>
      <c r="D355" s="68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3.5" customHeight="1">
      <c r="A356" s="13"/>
      <c r="B356" s="67"/>
      <c r="C356" s="67"/>
      <c r="D356" s="68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3.5" customHeight="1">
      <c r="A357" s="13"/>
      <c r="B357" s="67"/>
      <c r="C357" s="67"/>
      <c r="D357" s="68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3.5" customHeight="1">
      <c r="A358" s="13"/>
      <c r="B358" s="67"/>
      <c r="C358" s="67"/>
      <c r="D358" s="68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3.5" customHeight="1">
      <c r="A359" s="13"/>
      <c r="B359" s="67"/>
      <c r="C359" s="67"/>
      <c r="D359" s="68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3.5" customHeight="1">
      <c r="A360" s="13"/>
      <c r="B360" s="67"/>
      <c r="C360" s="67"/>
      <c r="D360" s="68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3.5" customHeight="1">
      <c r="A361" s="13"/>
      <c r="B361" s="67"/>
      <c r="C361" s="67"/>
      <c r="D361" s="68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3.5" customHeight="1">
      <c r="A362" s="13"/>
      <c r="B362" s="67"/>
      <c r="C362" s="67"/>
      <c r="D362" s="68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3.5" customHeight="1">
      <c r="A363" s="13"/>
      <c r="B363" s="67"/>
      <c r="C363" s="67"/>
      <c r="D363" s="68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3.5" customHeight="1">
      <c r="A364" s="13"/>
      <c r="B364" s="67"/>
      <c r="C364" s="67"/>
      <c r="D364" s="68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3.5" customHeight="1">
      <c r="A365" s="13"/>
      <c r="B365" s="67"/>
      <c r="C365" s="67"/>
      <c r="D365" s="68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3.5" customHeight="1">
      <c r="A366" s="13"/>
      <c r="B366" s="67"/>
      <c r="C366" s="67"/>
      <c r="D366" s="68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3.5" customHeight="1">
      <c r="A367" s="13"/>
      <c r="B367" s="67"/>
      <c r="C367" s="67"/>
      <c r="D367" s="68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3.5" customHeight="1">
      <c r="A368" s="13"/>
      <c r="B368" s="67"/>
      <c r="C368" s="67"/>
      <c r="D368" s="68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3.5" customHeight="1">
      <c r="A369" s="13"/>
      <c r="B369" s="67"/>
      <c r="C369" s="67"/>
      <c r="D369" s="68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3.5" customHeight="1">
      <c r="A370" s="13"/>
      <c r="B370" s="67"/>
      <c r="C370" s="67"/>
      <c r="D370" s="68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3.5" customHeight="1">
      <c r="A371" s="13"/>
      <c r="B371" s="67"/>
      <c r="C371" s="67"/>
      <c r="D371" s="68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3.5" customHeight="1">
      <c r="A372" s="13"/>
      <c r="B372" s="67"/>
      <c r="C372" s="67"/>
      <c r="D372" s="68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3.5" customHeight="1">
      <c r="A373" s="13"/>
      <c r="B373" s="67"/>
      <c r="C373" s="67"/>
      <c r="D373" s="68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3.5" customHeight="1">
      <c r="A374" s="13"/>
      <c r="B374" s="67"/>
      <c r="C374" s="67"/>
      <c r="D374" s="68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3.5" customHeight="1">
      <c r="A375" s="13"/>
      <c r="B375" s="67"/>
      <c r="C375" s="67"/>
      <c r="D375" s="68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3.5" customHeight="1">
      <c r="A376" s="13"/>
      <c r="B376" s="67"/>
      <c r="C376" s="67"/>
      <c r="D376" s="68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3.5" customHeight="1">
      <c r="A377" s="13"/>
      <c r="B377" s="67"/>
      <c r="C377" s="67"/>
      <c r="D377" s="68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3.5" customHeight="1">
      <c r="A378" s="13"/>
      <c r="B378" s="67"/>
      <c r="C378" s="67"/>
      <c r="D378" s="68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3.5" customHeight="1">
      <c r="A379" s="13"/>
      <c r="B379" s="67"/>
      <c r="C379" s="67"/>
      <c r="D379" s="68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3.5" customHeight="1">
      <c r="A380" s="13"/>
      <c r="B380" s="67"/>
      <c r="C380" s="67"/>
      <c r="D380" s="68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3.5" customHeight="1">
      <c r="A381" s="13"/>
      <c r="B381" s="67"/>
      <c r="C381" s="67"/>
      <c r="D381" s="68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3.5" customHeight="1">
      <c r="A382" s="13"/>
      <c r="B382" s="67"/>
      <c r="C382" s="67"/>
      <c r="D382" s="68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3.5" customHeight="1">
      <c r="A383" s="13"/>
      <c r="B383" s="67"/>
      <c r="C383" s="67"/>
      <c r="D383" s="68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3.5" customHeight="1">
      <c r="A384" s="13"/>
      <c r="B384" s="67"/>
      <c r="C384" s="67"/>
      <c r="D384" s="68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3.5" customHeight="1">
      <c r="A385" s="13"/>
      <c r="B385" s="67"/>
      <c r="C385" s="67"/>
      <c r="D385" s="68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3.5" customHeight="1">
      <c r="A386" s="13"/>
      <c r="B386" s="67"/>
      <c r="C386" s="67"/>
      <c r="D386" s="68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3.5" customHeight="1">
      <c r="A387" s="13"/>
      <c r="B387" s="67"/>
      <c r="C387" s="67"/>
      <c r="D387" s="68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3.5" customHeight="1">
      <c r="A388" s="13"/>
      <c r="B388" s="67"/>
      <c r="C388" s="67"/>
      <c r="D388" s="68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3.5" customHeight="1">
      <c r="A389" s="13"/>
      <c r="B389" s="67"/>
      <c r="C389" s="67"/>
      <c r="D389" s="68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3.5" customHeight="1">
      <c r="A390" s="13"/>
      <c r="B390" s="67"/>
      <c r="C390" s="67"/>
      <c r="D390" s="68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3.5" customHeight="1">
      <c r="A391" s="13"/>
      <c r="B391" s="67"/>
      <c r="C391" s="67"/>
      <c r="D391" s="68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3.5" customHeight="1">
      <c r="A392" s="13"/>
      <c r="B392" s="67"/>
      <c r="C392" s="67"/>
      <c r="D392" s="68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3.5" customHeight="1">
      <c r="A393" s="13"/>
      <c r="B393" s="67"/>
      <c r="C393" s="67"/>
      <c r="D393" s="68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3.5" customHeight="1">
      <c r="A394" s="13"/>
      <c r="B394" s="67"/>
      <c r="C394" s="67"/>
      <c r="D394" s="68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3.5" customHeight="1">
      <c r="A395" s="13"/>
      <c r="B395" s="67"/>
      <c r="C395" s="67"/>
      <c r="D395" s="68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3.5" customHeight="1">
      <c r="A396" s="13"/>
      <c r="B396" s="67"/>
      <c r="C396" s="67"/>
      <c r="D396" s="68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3.5" customHeight="1">
      <c r="A397" s="13"/>
      <c r="B397" s="67"/>
      <c r="C397" s="67"/>
      <c r="D397" s="68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3.5" customHeight="1">
      <c r="A398" s="13"/>
      <c r="B398" s="67"/>
      <c r="C398" s="67"/>
      <c r="D398" s="68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3.5" customHeight="1">
      <c r="A399" s="13"/>
      <c r="B399" s="67"/>
      <c r="C399" s="67"/>
      <c r="D399" s="68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3.5" customHeight="1">
      <c r="A400" s="13"/>
      <c r="B400" s="67"/>
      <c r="C400" s="67"/>
      <c r="D400" s="68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3.5" customHeight="1">
      <c r="A401" s="13"/>
      <c r="B401" s="67"/>
      <c r="C401" s="67"/>
      <c r="D401" s="68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3.5" customHeight="1">
      <c r="A402" s="13"/>
      <c r="B402" s="67"/>
      <c r="C402" s="67"/>
      <c r="D402" s="68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3.5" customHeight="1">
      <c r="A403" s="13"/>
      <c r="B403" s="67"/>
      <c r="C403" s="67"/>
      <c r="D403" s="68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3.5" customHeight="1">
      <c r="A404" s="13"/>
      <c r="B404" s="67"/>
      <c r="C404" s="67"/>
      <c r="D404" s="68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3.5" customHeight="1">
      <c r="A405" s="13"/>
      <c r="B405" s="67"/>
      <c r="C405" s="67"/>
      <c r="D405" s="68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3.5" customHeight="1">
      <c r="A406" s="13"/>
      <c r="B406" s="67"/>
      <c r="C406" s="67"/>
      <c r="D406" s="68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3.5" customHeight="1">
      <c r="A407" s="13"/>
      <c r="B407" s="67"/>
      <c r="C407" s="67"/>
      <c r="D407" s="68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3.5" customHeight="1">
      <c r="A408" s="13"/>
      <c r="B408" s="67"/>
      <c r="C408" s="67"/>
      <c r="D408" s="68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3.5" customHeight="1">
      <c r="A409" s="13"/>
      <c r="B409" s="67"/>
      <c r="C409" s="67"/>
      <c r="D409" s="68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3.5" customHeight="1">
      <c r="A410" s="13"/>
      <c r="B410" s="67"/>
      <c r="C410" s="67"/>
      <c r="D410" s="68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3.5" customHeight="1">
      <c r="A411" s="13"/>
      <c r="B411" s="67"/>
      <c r="C411" s="67"/>
      <c r="D411" s="68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3.5" customHeight="1">
      <c r="A412" s="13"/>
      <c r="B412" s="67"/>
      <c r="C412" s="67"/>
      <c r="D412" s="68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3.5" customHeight="1">
      <c r="A413" s="13"/>
      <c r="B413" s="67"/>
      <c r="C413" s="67"/>
      <c r="D413" s="68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3.5" customHeight="1">
      <c r="A414" s="13"/>
      <c r="B414" s="67"/>
      <c r="C414" s="67"/>
      <c r="D414" s="68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3.5" customHeight="1">
      <c r="A415" s="13"/>
      <c r="B415" s="67"/>
      <c r="C415" s="67"/>
      <c r="D415" s="68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3.5" customHeight="1">
      <c r="A416" s="13"/>
      <c r="B416" s="67"/>
      <c r="C416" s="67"/>
      <c r="D416" s="68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3.5" customHeight="1">
      <c r="A417" s="13"/>
      <c r="B417" s="67"/>
      <c r="C417" s="67"/>
      <c r="D417" s="68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3.5" customHeight="1">
      <c r="A418" s="13"/>
      <c r="B418" s="67"/>
      <c r="C418" s="67"/>
      <c r="D418" s="68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3.5" customHeight="1">
      <c r="A419" s="13"/>
      <c r="B419" s="67"/>
      <c r="C419" s="67"/>
      <c r="D419" s="68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3.5" customHeight="1">
      <c r="A420" s="13"/>
      <c r="B420" s="67"/>
      <c r="C420" s="67"/>
      <c r="D420" s="68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3.5" customHeight="1">
      <c r="A421" s="13"/>
      <c r="B421" s="67"/>
      <c r="C421" s="67"/>
      <c r="D421" s="68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3.5" customHeight="1">
      <c r="A422" s="13"/>
      <c r="B422" s="67"/>
      <c r="C422" s="67"/>
      <c r="D422" s="68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3.5" customHeight="1">
      <c r="A423" s="13"/>
      <c r="B423" s="67"/>
      <c r="C423" s="67"/>
      <c r="D423" s="68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3.5" customHeight="1">
      <c r="A424" s="13"/>
      <c r="B424" s="67"/>
      <c r="C424" s="67"/>
      <c r="D424" s="68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3.5" customHeight="1">
      <c r="A425" s="13"/>
      <c r="B425" s="67"/>
      <c r="C425" s="67"/>
      <c r="D425" s="68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3.5" customHeight="1">
      <c r="A426" s="13"/>
      <c r="B426" s="67"/>
      <c r="C426" s="67"/>
      <c r="D426" s="68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3.5" customHeight="1">
      <c r="A427" s="13"/>
      <c r="B427" s="67"/>
      <c r="C427" s="67"/>
      <c r="D427" s="68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3.5" customHeight="1">
      <c r="A428" s="13"/>
      <c r="B428" s="67"/>
      <c r="C428" s="67"/>
      <c r="D428" s="68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3.5" customHeight="1">
      <c r="A429" s="13"/>
      <c r="B429" s="67"/>
      <c r="C429" s="67"/>
      <c r="D429" s="68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3.5" customHeight="1">
      <c r="A430" s="13"/>
      <c r="B430" s="67"/>
      <c r="C430" s="67"/>
      <c r="D430" s="68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3.5" customHeight="1">
      <c r="A431" s="13"/>
      <c r="B431" s="67"/>
      <c r="C431" s="67"/>
      <c r="D431" s="68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3.5" customHeight="1">
      <c r="A432" s="13"/>
      <c r="B432" s="67"/>
      <c r="C432" s="67"/>
      <c r="D432" s="68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3.5" customHeight="1">
      <c r="A433" s="13"/>
      <c r="B433" s="67"/>
      <c r="C433" s="67"/>
      <c r="D433" s="68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3.5" customHeight="1">
      <c r="A434" s="13"/>
      <c r="B434" s="67"/>
      <c r="C434" s="67"/>
      <c r="D434" s="68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3.5" customHeight="1">
      <c r="A435" s="13"/>
      <c r="B435" s="67"/>
      <c r="C435" s="67"/>
      <c r="D435" s="68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3.5" customHeight="1">
      <c r="A436" s="13"/>
      <c r="B436" s="67"/>
      <c r="C436" s="67"/>
      <c r="D436" s="68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3.5" customHeight="1">
      <c r="A437" s="13"/>
      <c r="B437" s="67"/>
      <c r="C437" s="67"/>
      <c r="D437" s="68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3.5" customHeight="1">
      <c r="A438" s="13"/>
      <c r="B438" s="67"/>
      <c r="C438" s="67"/>
      <c r="D438" s="68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3.5" customHeight="1">
      <c r="A439" s="13"/>
      <c r="B439" s="67"/>
      <c r="C439" s="67"/>
      <c r="D439" s="68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3.5" customHeight="1">
      <c r="A440" s="13"/>
      <c r="B440" s="67"/>
      <c r="C440" s="67"/>
      <c r="D440" s="68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3.5" customHeight="1">
      <c r="A441" s="13"/>
      <c r="B441" s="67"/>
      <c r="C441" s="67"/>
      <c r="D441" s="68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3.5" customHeight="1">
      <c r="A442" s="13"/>
      <c r="B442" s="67"/>
      <c r="C442" s="67"/>
      <c r="D442" s="68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3.5" customHeight="1">
      <c r="A443" s="13"/>
      <c r="B443" s="67"/>
      <c r="C443" s="67"/>
      <c r="D443" s="68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3.5" customHeight="1">
      <c r="A444" s="13"/>
      <c r="B444" s="67"/>
      <c r="C444" s="67"/>
      <c r="D444" s="68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3.5" customHeight="1">
      <c r="A445" s="13"/>
      <c r="B445" s="67"/>
      <c r="C445" s="67"/>
      <c r="D445" s="68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3.5" customHeight="1">
      <c r="A446" s="13"/>
      <c r="B446" s="67"/>
      <c r="C446" s="67"/>
      <c r="D446" s="68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3.5" customHeight="1">
      <c r="A447" s="13"/>
      <c r="B447" s="67"/>
      <c r="C447" s="67"/>
      <c r="D447" s="68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3.5" customHeight="1">
      <c r="A448" s="13"/>
      <c r="B448" s="67"/>
      <c r="C448" s="67"/>
      <c r="D448" s="68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3.5" customHeight="1">
      <c r="A449" s="13"/>
      <c r="B449" s="67"/>
      <c r="C449" s="67"/>
      <c r="D449" s="68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3.5" customHeight="1">
      <c r="A450" s="13"/>
      <c r="B450" s="67"/>
      <c r="C450" s="67"/>
      <c r="D450" s="68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3.5" customHeight="1">
      <c r="A451" s="13"/>
      <c r="B451" s="67"/>
      <c r="C451" s="67"/>
      <c r="D451" s="68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3.5" customHeight="1">
      <c r="A452" s="13"/>
      <c r="B452" s="67"/>
      <c r="C452" s="67"/>
      <c r="D452" s="68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3.5" customHeight="1">
      <c r="A453" s="13"/>
      <c r="B453" s="67"/>
      <c r="C453" s="67"/>
      <c r="D453" s="68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3.5" customHeight="1">
      <c r="A454" s="13"/>
      <c r="B454" s="67"/>
      <c r="C454" s="67"/>
      <c r="D454" s="68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3.5" customHeight="1">
      <c r="A455" s="13"/>
      <c r="B455" s="67"/>
      <c r="C455" s="67"/>
      <c r="D455" s="68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3.5" customHeight="1">
      <c r="A456" s="13"/>
      <c r="B456" s="67"/>
      <c r="C456" s="67"/>
      <c r="D456" s="68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3.5" customHeight="1">
      <c r="A457" s="13"/>
      <c r="B457" s="67"/>
      <c r="C457" s="67"/>
      <c r="D457" s="68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3.5" customHeight="1">
      <c r="A458" s="13"/>
      <c r="B458" s="67"/>
      <c r="C458" s="67"/>
      <c r="D458" s="68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3.5" customHeight="1">
      <c r="A459" s="13"/>
      <c r="B459" s="67"/>
      <c r="C459" s="67"/>
      <c r="D459" s="68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3.5" customHeight="1">
      <c r="A460" s="13"/>
      <c r="B460" s="67"/>
      <c r="C460" s="67"/>
      <c r="D460" s="68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3.5" customHeight="1">
      <c r="A461" s="13"/>
      <c r="B461" s="67"/>
      <c r="C461" s="67"/>
      <c r="D461" s="68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3.5" customHeight="1">
      <c r="A462" s="13"/>
      <c r="B462" s="67"/>
      <c r="C462" s="67"/>
      <c r="D462" s="68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3.5" customHeight="1">
      <c r="A463" s="13"/>
      <c r="B463" s="67"/>
      <c r="C463" s="67"/>
      <c r="D463" s="68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3.5" customHeight="1">
      <c r="A464" s="13"/>
      <c r="B464" s="67"/>
      <c r="C464" s="67"/>
      <c r="D464" s="68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3.5" customHeight="1">
      <c r="A465" s="13"/>
      <c r="B465" s="67"/>
      <c r="C465" s="67"/>
      <c r="D465" s="68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3.5" customHeight="1">
      <c r="A466" s="13"/>
      <c r="B466" s="67"/>
      <c r="C466" s="67"/>
      <c r="D466" s="68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3.5" customHeight="1">
      <c r="A467" s="13"/>
      <c r="B467" s="67"/>
      <c r="C467" s="67"/>
      <c r="D467" s="68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3.5" customHeight="1">
      <c r="A468" s="13"/>
      <c r="B468" s="67"/>
      <c r="C468" s="67"/>
      <c r="D468" s="68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3.5" customHeight="1">
      <c r="A469" s="13"/>
      <c r="B469" s="67"/>
      <c r="C469" s="67"/>
      <c r="D469" s="68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3.5" customHeight="1">
      <c r="A470" s="13"/>
      <c r="B470" s="67"/>
      <c r="C470" s="67"/>
      <c r="D470" s="68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3.5" customHeight="1">
      <c r="A471" s="13"/>
      <c r="B471" s="67"/>
      <c r="C471" s="67"/>
      <c r="D471" s="68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3.5" customHeight="1">
      <c r="A472" s="13"/>
      <c r="B472" s="67"/>
      <c r="C472" s="67"/>
      <c r="D472" s="68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3.5" customHeight="1">
      <c r="A473" s="13"/>
      <c r="B473" s="67"/>
      <c r="C473" s="67"/>
      <c r="D473" s="68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3.5" customHeight="1">
      <c r="A474" s="13"/>
      <c r="B474" s="67"/>
      <c r="C474" s="67"/>
      <c r="D474" s="68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3.5" customHeight="1">
      <c r="A475" s="13"/>
      <c r="B475" s="67"/>
      <c r="C475" s="67"/>
      <c r="D475" s="68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3.5" customHeight="1">
      <c r="A476" s="13"/>
      <c r="B476" s="67"/>
      <c r="C476" s="67"/>
      <c r="D476" s="68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3.5" customHeight="1">
      <c r="A477" s="13"/>
      <c r="B477" s="67"/>
      <c r="C477" s="67"/>
      <c r="D477" s="68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3.5" customHeight="1">
      <c r="A478" s="13"/>
      <c r="B478" s="67"/>
      <c r="C478" s="67"/>
      <c r="D478" s="68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3.5" customHeight="1">
      <c r="A479" s="13"/>
      <c r="B479" s="67"/>
      <c r="C479" s="67"/>
      <c r="D479" s="68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3.5" customHeight="1">
      <c r="A480" s="13"/>
      <c r="B480" s="67"/>
      <c r="C480" s="67"/>
      <c r="D480" s="68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3.5" customHeight="1">
      <c r="A481" s="13"/>
      <c r="B481" s="67"/>
      <c r="C481" s="67"/>
      <c r="D481" s="68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3.5" customHeight="1">
      <c r="A482" s="13"/>
      <c r="B482" s="67"/>
      <c r="C482" s="67"/>
      <c r="D482" s="68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3.5" customHeight="1">
      <c r="A483" s="13"/>
      <c r="B483" s="67"/>
      <c r="C483" s="67"/>
      <c r="D483" s="68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3.5" customHeight="1">
      <c r="A484" s="13"/>
      <c r="B484" s="67"/>
      <c r="C484" s="67"/>
      <c r="D484" s="68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3.5" customHeight="1">
      <c r="A485" s="13"/>
      <c r="B485" s="67"/>
      <c r="C485" s="67"/>
      <c r="D485" s="68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3.5" customHeight="1">
      <c r="A486" s="13"/>
      <c r="B486" s="67"/>
      <c r="C486" s="67"/>
      <c r="D486" s="68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3.5" customHeight="1">
      <c r="A487" s="13"/>
      <c r="B487" s="67"/>
      <c r="C487" s="67"/>
      <c r="D487" s="68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3.5" customHeight="1">
      <c r="A488" s="13"/>
      <c r="B488" s="67"/>
      <c r="C488" s="67"/>
      <c r="D488" s="68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3.5" customHeight="1">
      <c r="A489" s="13"/>
      <c r="B489" s="67"/>
      <c r="C489" s="67"/>
      <c r="D489" s="68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3.5" customHeight="1">
      <c r="A490" s="13"/>
      <c r="B490" s="67"/>
      <c r="C490" s="67"/>
      <c r="D490" s="68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3.5" customHeight="1">
      <c r="A491" s="13"/>
      <c r="B491" s="67"/>
      <c r="C491" s="67"/>
      <c r="D491" s="68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3.5" customHeight="1">
      <c r="A492" s="13"/>
      <c r="B492" s="67"/>
      <c r="C492" s="67"/>
      <c r="D492" s="68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3.5" customHeight="1">
      <c r="A493" s="13"/>
      <c r="B493" s="67"/>
      <c r="C493" s="67"/>
      <c r="D493" s="68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3.5" customHeight="1">
      <c r="A494" s="13"/>
      <c r="B494" s="67"/>
      <c r="C494" s="67"/>
      <c r="D494" s="68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3.5" customHeight="1">
      <c r="A495" s="13"/>
      <c r="B495" s="67"/>
      <c r="C495" s="67"/>
      <c r="D495" s="68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3.5" customHeight="1">
      <c r="A496" s="13"/>
      <c r="B496" s="67"/>
      <c r="C496" s="67"/>
      <c r="D496" s="68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3.5" customHeight="1">
      <c r="A497" s="13"/>
      <c r="B497" s="67"/>
      <c r="C497" s="67"/>
      <c r="D497" s="68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3.5" customHeight="1">
      <c r="A498" s="13"/>
      <c r="B498" s="67"/>
      <c r="C498" s="67"/>
      <c r="D498" s="68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3.5" customHeight="1">
      <c r="A499" s="13"/>
      <c r="B499" s="67"/>
      <c r="C499" s="67"/>
      <c r="D499" s="68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3.5" customHeight="1">
      <c r="A500" s="13"/>
      <c r="B500" s="67"/>
      <c r="C500" s="67"/>
      <c r="D500" s="68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3.5" customHeight="1">
      <c r="A501" s="13"/>
      <c r="B501" s="67"/>
      <c r="C501" s="67"/>
      <c r="D501" s="68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3.5" customHeight="1">
      <c r="A502" s="13"/>
      <c r="B502" s="67"/>
      <c r="C502" s="67"/>
      <c r="D502" s="68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3.5" customHeight="1">
      <c r="A503" s="13"/>
      <c r="B503" s="67"/>
      <c r="C503" s="67"/>
      <c r="D503" s="68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3.5" customHeight="1">
      <c r="A504" s="13"/>
      <c r="B504" s="67"/>
      <c r="C504" s="67"/>
      <c r="D504" s="68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3.5" customHeight="1">
      <c r="A505" s="13"/>
      <c r="B505" s="67"/>
      <c r="C505" s="67"/>
      <c r="D505" s="68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3.5" customHeight="1">
      <c r="A506" s="13"/>
      <c r="B506" s="67"/>
      <c r="C506" s="67"/>
      <c r="D506" s="68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3.5" customHeight="1">
      <c r="A507" s="13"/>
      <c r="B507" s="67"/>
      <c r="C507" s="67"/>
      <c r="D507" s="68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3.5" customHeight="1">
      <c r="A508" s="13"/>
      <c r="B508" s="67"/>
      <c r="C508" s="67"/>
      <c r="D508" s="68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3.5" customHeight="1">
      <c r="A509" s="13"/>
      <c r="B509" s="67"/>
      <c r="C509" s="67"/>
      <c r="D509" s="68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3.5" customHeight="1">
      <c r="A510" s="13"/>
      <c r="B510" s="67"/>
      <c r="C510" s="67"/>
      <c r="D510" s="68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3.5" customHeight="1">
      <c r="A511" s="13"/>
      <c r="B511" s="67"/>
      <c r="C511" s="67"/>
      <c r="D511" s="68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3.5" customHeight="1">
      <c r="A512" s="13"/>
      <c r="B512" s="67"/>
      <c r="C512" s="67"/>
      <c r="D512" s="68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3.5" customHeight="1">
      <c r="A513" s="13"/>
      <c r="B513" s="67"/>
      <c r="C513" s="67"/>
      <c r="D513" s="68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3.5" customHeight="1">
      <c r="A514" s="13"/>
      <c r="B514" s="67"/>
      <c r="C514" s="67"/>
      <c r="D514" s="68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3.5" customHeight="1">
      <c r="A515" s="13"/>
      <c r="B515" s="67"/>
      <c r="C515" s="67"/>
      <c r="D515" s="68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3.5" customHeight="1">
      <c r="A516" s="13"/>
      <c r="B516" s="67"/>
      <c r="C516" s="67"/>
      <c r="D516" s="68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3.5" customHeight="1">
      <c r="A517" s="13"/>
      <c r="B517" s="67"/>
      <c r="C517" s="67"/>
      <c r="D517" s="68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3.5" customHeight="1">
      <c r="A518" s="13"/>
      <c r="B518" s="67"/>
      <c r="C518" s="67"/>
      <c r="D518" s="68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3.5" customHeight="1">
      <c r="A519" s="13"/>
      <c r="B519" s="67"/>
      <c r="C519" s="67"/>
      <c r="D519" s="68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3.5" customHeight="1">
      <c r="A520" s="13"/>
      <c r="B520" s="67"/>
      <c r="C520" s="67"/>
      <c r="D520" s="68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3.5" customHeight="1">
      <c r="A521" s="13"/>
      <c r="B521" s="67"/>
      <c r="C521" s="67"/>
      <c r="D521" s="68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3.5" customHeight="1">
      <c r="A522" s="13"/>
      <c r="B522" s="67"/>
      <c r="C522" s="67"/>
      <c r="D522" s="68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3.5" customHeight="1">
      <c r="A523" s="13"/>
      <c r="B523" s="67"/>
      <c r="C523" s="67"/>
      <c r="D523" s="68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3.5" customHeight="1">
      <c r="A524" s="13"/>
      <c r="B524" s="67"/>
      <c r="C524" s="67"/>
      <c r="D524" s="68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3.5" customHeight="1">
      <c r="A525" s="13"/>
      <c r="B525" s="67"/>
      <c r="C525" s="67"/>
      <c r="D525" s="68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3.5" customHeight="1">
      <c r="A526" s="13"/>
      <c r="B526" s="67"/>
      <c r="C526" s="67"/>
      <c r="D526" s="68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3.5" customHeight="1">
      <c r="A527" s="13"/>
      <c r="B527" s="67"/>
      <c r="C527" s="67"/>
      <c r="D527" s="68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3.5" customHeight="1">
      <c r="A528" s="13"/>
      <c r="B528" s="67"/>
      <c r="C528" s="67"/>
      <c r="D528" s="68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3.5" customHeight="1">
      <c r="A529" s="13"/>
      <c r="B529" s="67"/>
      <c r="C529" s="67"/>
      <c r="D529" s="68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3.5" customHeight="1">
      <c r="A530" s="13"/>
      <c r="B530" s="67"/>
      <c r="C530" s="67"/>
      <c r="D530" s="68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3.5" customHeight="1">
      <c r="A531" s="13"/>
      <c r="B531" s="67"/>
      <c r="C531" s="67"/>
      <c r="D531" s="68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3.5" customHeight="1">
      <c r="A532" s="13"/>
      <c r="B532" s="67"/>
      <c r="C532" s="67"/>
      <c r="D532" s="68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3.5" customHeight="1">
      <c r="A533" s="13"/>
      <c r="B533" s="67"/>
      <c r="C533" s="67"/>
      <c r="D533" s="68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3.5" customHeight="1">
      <c r="A534" s="13"/>
      <c r="B534" s="67"/>
      <c r="C534" s="67"/>
      <c r="D534" s="68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3.5" customHeight="1">
      <c r="A535" s="13"/>
      <c r="B535" s="67"/>
      <c r="C535" s="67"/>
      <c r="D535" s="68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3.5" customHeight="1">
      <c r="A536" s="13"/>
      <c r="B536" s="67"/>
      <c r="C536" s="67"/>
      <c r="D536" s="68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3.5" customHeight="1">
      <c r="A537" s="13"/>
      <c r="B537" s="67"/>
      <c r="C537" s="67"/>
      <c r="D537" s="68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3.5" customHeight="1">
      <c r="A538" s="13"/>
      <c r="B538" s="67"/>
      <c r="C538" s="67"/>
      <c r="D538" s="68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3.5" customHeight="1">
      <c r="A539" s="13"/>
      <c r="B539" s="67"/>
      <c r="C539" s="67"/>
      <c r="D539" s="68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3.5" customHeight="1">
      <c r="A540" s="13"/>
      <c r="B540" s="67"/>
      <c r="C540" s="67"/>
      <c r="D540" s="68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3.5" customHeight="1">
      <c r="A541" s="13"/>
      <c r="B541" s="67"/>
      <c r="C541" s="67"/>
      <c r="D541" s="68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3.5" customHeight="1">
      <c r="A542" s="13"/>
      <c r="B542" s="67"/>
      <c r="C542" s="67"/>
      <c r="D542" s="68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3.5" customHeight="1">
      <c r="A543" s="13"/>
      <c r="B543" s="67"/>
      <c r="C543" s="67"/>
      <c r="D543" s="68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3.5" customHeight="1">
      <c r="A544" s="13"/>
      <c r="B544" s="67"/>
      <c r="C544" s="67"/>
      <c r="D544" s="68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3.5" customHeight="1">
      <c r="A545" s="13"/>
      <c r="B545" s="67"/>
      <c r="C545" s="67"/>
      <c r="D545" s="68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3.5" customHeight="1">
      <c r="A546" s="13"/>
      <c r="B546" s="67"/>
      <c r="C546" s="67"/>
      <c r="D546" s="68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3.5" customHeight="1">
      <c r="A547" s="13"/>
      <c r="B547" s="67"/>
      <c r="C547" s="67"/>
      <c r="D547" s="68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3.5" customHeight="1">
      <c r="A548" s="13"/>
      <c r="B548" s="67"/>
      <c r="C548" s="67"/>
      <c r="D548" s="68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3.5" customHeight="1">
      <c r="A549" s="13"/>
      <c r="B549" s="67"/>
      <c r="C549" s="67"/>
      <c r="D549" s="68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3.5" customHeight="1">
      <c r="A550" s="13"/>
      <c r="B550" s="67"/>
      <c r="C550" s="67"/>
      <c r="D550" s="68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3.5" customHeight="1">
      <c r="A551" s="13"/>
      <c r="B551" s="67"/>
      <c r="C551" s="67"/>
      <c r="D551" s="68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3.5" customHeight="1">
      <c r="A552" s="13"/>
      <c r="B552" s="67"/>
      <c r="C552" s="67"/>
      <c r="D552" s="68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3.5" customHeight="1">
      <c r="A553" s="13"/>
      <c r="B553" s="67"/>
      <c r="C553" s="67"/>
      <c r="D553" s="68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3.5" customHeight="1">
      <c r="A554" s="13"/>
      <c r="B554" s="67"/>
      <c r="C554" s="67"/>
      <c r="D554" s="68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3.5" customHeight="1">
      <c r="A555" s="13"/>
      <c r="B555" s="67"/>
      <c r="C555" s="67"/>
      <c r="D555" s="68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3.5" customHeight="1">
      <c r="A556" s="13"/>
      <c r="B556" s="67"/>
      <c r="C556" s="67"/>
      <c r="D556" s="68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3.5" customHeight="1">
      <c r="A557" s="13"/>
      <c r="B557" s="67"/>
      <c r="C557" s="67"/>
      <c r="D557" s="68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3.5" customHeight="1">
      <c r="A558" s="13"/>
      <c r="B558" s="67"/>
      <c r="C558" s="67"/>
      <c r="D558" s="68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3.5" customHeight="1">
      <c r="A559" s="13"/>
      <c r="B559" s="67"/>
      <c r="C559" s="67"/>
      <c r="D559" s="68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3.5" customHeight="1">
      <c r="A560" s="13"/>
      <c r="B560" s="67"/>
      <c r="C560" s="67"/>
      <c r="D560" s="68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3.5" customHeight="1">
      <c r="A561" s="13"/>
      <c r="B561" s="67"/>
      <c r="C561" s="67"/>
      <c r="D561" s="68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3.5" customHeight="1">
      <c r="A562" s="13"/>
      <c r="B562" s="67"/>
      <c r="C562" s="67"/>
      <c r="D562" s="68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3.5" customHeight="1">
      <c r="A563" s="13"/>
      <c r="B563" s="67"/>
      <c r="C563" s="67"/>
      <c r="D563" s="68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3.5" customHeight="1">
      <c r="A564" s="13"/>
      <c r="B564" s="67"/>
      <c r="C564" s="67"/>
      <c r="D564" s="68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3.5" customHeight="1">
      <c r="A565" s="13"/>
      <c r="B565" s="67"/>
      <c r="C565" s="67"/>
      <c r="D565" s="68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3.5" customHeight="1">
      <c r="A566" s="13"/>
      <c r="B566" s="67"/>
      <c r="C566" s="67"/>
      <c r="D566" s="68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3.5" customHeight="1">
      <c r="A567" s="13"/>
      <c r="B567" s="67"/>
      <c r="C567" s="67"/>
      <c r="D567" s="68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3.5" customHeight="1">
      <c r="A568" s="13"/>
      <c r="B568" s="67"/>
      <c r="C568" s="67"/>
      <c r="D568" s="68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3.5" customHeight="1">
      <c r="A569" s="13"/>
      <c r="B569" s="67"/>
      <c r="C569" s="67"/>
      <c r="D569" s="68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3.5" customHeight="1">
      <c r="A570" s="13"/>
      <c r="B570" s="67"/>
      <c r="C570" s="67"/>
      <c r="D570" s="68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3.5" customHeight="1">
      <c r="A571" s="13"/>
      <c r="B571" s="67"/>
      <c r="C571" s="67"/>
      <c r="D571" s="68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3.5" customHeight="1">
      <c r="A572" s="13"/>
      <c r="B572" s="67"/>
      <c r="C572" s="67"/>
      <c r="D572" s="68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3.5" customHeight="1">
      <c r="A573" s="13"/>
      <c r="B573" s="67"/>
      <c r="C573" s="67"/>
      <c r="D573" s="68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3.5" customHeight="1">
      <c r="A574" s="13"/>
      <c r="B574" s="67"/>
      <c r="C574" s="67"/>
      <c r="D574" s="68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3.5" customHeight="1">
      <c r="A575" s="13"/>
      <c r="B575" s="67"/>
      <c r="C575" s="67"/>
      <c r="D575" s="68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3.5" customHeight="1">
      <c r="A576" s="13"/>
      <c r="B576" s="67"/>
      <c r="C576" s="67"/>
      <c r="D576" s="68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3.5" customHeight="1">
      <c r="A577" s="13"/>
      <c r="B577" s="67"/>
      <c r="C577" s="67"/>
      <c r="D577" s="68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3.5" customHeight="1">
      <c r="A578" s="13"/>
      <c r="B578" s="67"/>
      <c r="C578" s="67"/>
      <c r="D578" s="68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3.5" customHeight="1">
      <c r="A579" s="13"/>
      <c r="B579" s="67"/>
      <c r="C579" s="67"/>
      <c r="D579" s="68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3.5" customHeight="1">
      <c r="A580" s="13"/>
      <c r="B580" s="67"/>
      <c r="C580" s="67"/>
      <c r="D580" s="68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3.5" customHeight="1">
      <c r="A581" s="13"/>
      <c r="B581" s="67"/>
      <c r="C581" s="67"/>
      <c r="D581" s="68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3.5" customHeight="1">
      <c r="A582" s="13"/>
      <c r="B582" s="67"/>
      <c r="C582" s="67"/>
      <c r="D582" s="68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3.5" customHeight="1">
      <c r="A583" s="13"/>
      <c r="B583" s="67"/>
      <c r="C583" s="67"/>
      <c r="D583" s="68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3.5" customHeight="1">
      <c r="A584" s="13"/>
      <c r="B584" s="67"/>
      <c r="C584" s="67"/>
      <c r="D584" s="68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3.5" customHeight="1">
      <c r="A585" s="13"/>
      <c r="B585" s="67"/>
      <c r="C585" s="67"/>
      <c r="D585" s="68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3.5" customHeight="1">
      <c r="A586" s="13"/>
      <c r="B586" s="67"/>
      <c r="C586" s="67"/>
      <c r="D586" s="68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3.5" customHeight="1">
      <c r="A587" s="13"/>
      <c r="B587" s="67"/>
      <c r="C587" s="67"/>
      <c r="D587" s="68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3.5" customHeight="1">
      <c r="A588" s="13"/>
      <c r="B588" s="67"/>
      <c r="C588" s="67"/>
      <c r="D588" s="68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3.5" customHeight="1">
      <c r="A589" s="13"/>
      <c r="B589" s="67"/>
      <c r="C589" s="67"/>
      <c r="D589" s="68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3.5" customHeight="1">
      <c r="A590" s="13"/>
      <c r="B590" s="67"/>
      <c r="C590" s="67"/>
      <c r="D590" s="68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3.5" customHeight="1">
      <c r="A591" s="13"/>
      <c r="B591" s="67"/>
      <c r="C591" s="67"/>
      <c r="D591" s="68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3.5" customHeight="1">
      <c r="A592" s="13"/>
      <c r="B592" s="67"/>
      <c r="C592" s="67"/>
      <c r="D592" s="68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3.5" customHeight="1">
      <c r="A593" s="13"/>
      <c r="B593" s="67"/>
      <c r="C593" s="67"/>
      <c r="D593" s="68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3.5" customHeight="1">
      <c r="A594" s="13"/>
      <c r="B594" s="67"/>
      <c r="C594" s="67"/>
      <c r="D594" s="68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3.5" customHeight="1">
      <c r="A595" s="13"/>
      <c r="B595" s="67"/>
      <c r="C595" s="67"/>
      <c r="D595" s="68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3.5" customHeight="1">
      <c r="A596" s="13"/>
      <c r="B596" s="67"/>
      <c r="C596" s="67"/>
      <c r="D596" s="68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3.5" customHeight="1">
      <c r="A597" s="13"/>
      <c r="B597" s="67"/>
      <c r="C597" s="67"/>
      <c r="D597" s="68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3.5" customHeight="1">
      <c r="A598" s="13"/>
      <c r="B598" s="67"/>
      <c r="C598" s="67"/>
      <c r="D598" s="68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3.5" customHeight="1">
      <c r="A599" s="13"/>
      <c r="B599" s="67"/>
      <c r="C599" s="67"/>
      <c r="D599" s="68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3.5" customHeight="1">
      <c r="A600" s="13"/>
      <c r="B600" s="67"/>
      <c r="C600" s="67"/>
      <c r="D600" s="68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3.5" customHeight="1">
      <c r="A601" s="13"/>
      <c r="B601" s="67"/>
      <c r="C601" s="67"/>
      <c r="D601" s="68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3.5" customHeight="1">
      <c r="A602" s="13"/>
      <c r="B602" s="67"/>
      <c r="C602" s="67"/>
      <c r="D602" s="68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3.5" customHeight="1">
      <c r="A603" s="13"/>
      <c r="B603" s="67"/>
      <c r="C603" s="67"/>
      <c r="D603" s="68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3.5" customHeight="1">
      <c r="A604" s="13"/>
      <c r="B604" s="67"/>
      <c r="C604" s="67"/>
      <c r="D604" s="68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3.5" customHeight="1">
      <c r="A605" s="13"/>
      <c r="B605" s="67"/>
      <c r="C605" s="67"/>
      <c r="D605" s="68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3.5" customHeight="1">
      <c r="A606" s="13"/>
      <c r="B606" s="67"/>
      <c r="C606" s="67"/>
      <c r="D606" s="68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3.5" customHeight="1">
      <c r="A607" s="13"/>
      <c r="B607" s="67"/>
      <c r="C607" s="67"/>
      <c r="D607" s="68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3.5" customHeight="1">
      <c r="A608" s="13"/>
      <c r="B608" s="67"/>
      <c r="C608" s="67"/>
      <c r="D608" s="68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3.5" customHeight="1">
      <c r="A609" s="13"/>
      <c r="B609" s="67"/>
      <c r="C609" s="67"/>
      <c r="D609" s="68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3.5" customHeight="1">
      <c r="A610" s="13"/>
      <c r="B610" s="67"/>
      <c r="C610" s="67"/>
      <c r="D610" s="68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3.5" customHeight="1">
      <c r="A611" s="13"/>
      <c r="B611" s="67"/>
      <c r="C611" s="67"/>
      <c r="D611" s="68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3.5" customHeight="1">
      <c r="A612" s="13"/>
      <c r="B612" s="67"/>
      <c r="C612" s="67"/>
      <c r="D612" s="68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3.5" customHeight="1">
      <c r="A613" s="13"/>
      <c r="B613" s="67"/>
      <c r="C613" s="67"/>
      <c r="D613" s="68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3.5" customHeight="1">
      <c r="A614" s="13"/>
      <c r="B614" s="67"/>
      <c r="C614" s="67"/>
      <c r="D614" s="68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3.5" customHeight="1">
      <c r="A615" s="13"/>
      <c r="B615" s="67"/>
      <c r="C615" s="67"/>
      <c r="D615" s="68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3.5" customHeight="1">
      <c r="A616" s="13"/>
      <c r="B616" s="67"/>
      <c r="C616" s="67"/>
      <c r="D616" s="68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3.5" customHeight="1">
      <c r="A617" s="13"/>
      <c r="B617" s="67"/>
      <c r="C617" s="67"/>
      <c r="D617" s="68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3.5" customHeight="1">
      <c r="A618" s="13"/>
      <c r="B618" s="67"/>
      <c r="C618" s="67"/>
      <c r="D618" s="68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3.5" customHeight="1">
      <c r="A619" s="13"/>
      <c r="B619" s="67"/>
      <c r="C619" s="67"/>
      <c r="D619" s="68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3.5" customHeight="1">
      <c r="A620" s="13"/>
      <c r="B620" s="67"/>
      <c r="C620" s="67"/>
      <c r="D620" s="68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3.5" customHeight="1">
      <c r="A621" s="13"/>
      <c r="B621" s="67"/>
      <c r="C621" s="67"/>
      <c r="D621" s="68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3.5" customHeight="1">
      <c r="A622" s="13"/>
      <c r="B622" s="67"/>
      <c r="C622" s="67"/>
      <c r="D622" s="68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3.5" customHeight="1">
      <c r="A623" s="13"/>
      <c r="B623" s="67"/>
      <c r="C623" s="67"/>
      <c r="D623" s="68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3.5" customHeight="1">
      <c r="A624" s="13"/>
      <c r="B624" s="67"/>
      <c r="C624" s="67"/>
      <c r="D624" s="68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3.5" customHeight="1">
      <c r="A625" s="13"/>
      <c r="B625" s="67"/>
      <c r="C625" s="67"/>
      <c r="D625" s="68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3.5" customHeight="1">
      <c r="A626" s="13"/>
      <c r="B626" s="67"/>
      <c r="C626" s="67"/>
      <c r="D626" s="68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3.5" customHeight="1">
      <c r="A627" s="13"/>
      <c r="B627" s="67"/>
      <c r="C627" s="67"/>
      <c r="D627" s="68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3.5" customHeight="1">
      <c r="A628" s="13"/>
      <c r="B628" s="67"/>
      <c r="C628" s="67"/>
      <c r="D628" s="68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3.5" customHeight="1">
      <c r="A629" s="13"/>
      <c r="B629" s="67"/>
      <c r="C629" s="67"/>
      <c r="D629" s="68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3.5" customHeight="1">
      <c r="A630" s="13"/>
      <c r="B630" s="67"/>
      <c r="C630" s="67"/>
      <c r="D630" s="68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3.5" customHeight="1">
      <c r="A631" s="13"/>
      <c r="B631" s="67"/>
      <c r="C631" s="67"/>
      <c r="D631" s="68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3.5" customHeight="1">
      <c r="A632" s="13"/>
      <c r="B632" s="67"/>
      <c r="C632" s="67"/>
      <c r="D632" s="68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3.5" customHeight="1">
      <c r="A633" s="13"/>
      <c r="B633" s="67"/>
      <c r="C633" s="67"/>
      <c r="D633" s="68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3.5" customHeight="1">
      <c r="A634" s="13"/>
      <c r="B634" s="67"/>
      <c r="C634" s="67"/>
      <c r="D634" s="68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3.5" customHeight="1">
      <c r="A635" s="13"/>
      <c r="B635" s="67"/>
      <c r="C635" s="67"/>
      <c r="D635" s="68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3.5" customHeight="1">
      <c r="A636" s="13"/>
      <c r="B636" s="67"/>
      <c r="C636" s="67"/>
      <c r="D636" s="68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3.5" customHeight="1">
      <c r="A637" s="13"/>
      <c r="B637" s="67"/>
      <c r="C637" s="67"/>
      <c r="D637" s="68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3.5" customHeight="1">
      <c r="A638" s="13"/>
      <c r="B638" s="67"/>
      <c r="C638" s="67"/>
      <c r="D638" s="68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3.5" customHeight="1">
      <c r="A639" s="13"/>
      <c r="B639" s="67"/>
      <c r="C639" s="67"/>
      <c r="D639" s="68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3.5" customHeight="1">
      <c r="A640" s="13"/>
      <c r="B640" s="67"/>
      <c r="C640" s="67"/>
      <c r="D640" s="68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3.5" customHeight="1">
      <c r="A641" s="13"/>
      <c r="B641" s="67"/>
      <c r="C641" s="67"/>
      <c r="D641" s="68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3.5" customHeight="1">
      <c r="A642" s="13"/>
      <c r="B642" s="67"/>
      <c r="C642" s="67"/>
      <c r="D642" s="68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3.5" customHeight="1">
      <c r="A643" s="13"/>
      <c r="B643" s="67"/>
      <c r="C643" s="67"/>
      <c r="D643" s="68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3.5" customHeight="1">
      <c r="A644" s="13"/>
      <c r="B644" s="67"/>
      <c r="C644" s="67"/>
      <c r="D644" s="68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3.5" customHeight="1">
      <c r="A645" s="13"/>
      <c r="B645" s="67"/>
      <c r="C645" s="67"/>
      <c r="D645" s="68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3.5" customHeight="1">
      <c r="A646" s="13"/>
      <c r="B646" s="67"/>
      <c r="C646" s="67"/>
      <c r="D646" s="68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3.5" customHeight="1">
      <c r="A647" s="13"/>
      <c r="B647" s="67"/>
      <c r="C647" s="67"/>
      <c r="D647" s="68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3.5" customHeight="1">
      <c r="A648" s="13"/>
      <c r="B648" s="67"/>
      <c r="C648" s="67"/>
      <c r="D648" s="68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3.5" customHeight="1">
      <c r="A649" s="13"/>
      <c r="B649" s="67"/>
      <c r="C649" s="67"/>
      <c r="D649" s="68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3.5" customHeight="1">
      <c r="A650" s="13"/>
      <c r="B650" s="67"/>
      <c r="C650" s="67"/>
      <c r="D650" s="68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3.5" customHeight="1">
      <c r="A651" s="13"/>
      <c r="B651" s="67"/>
      <c r="C651" s="67"/>
      <c r="D651" s="68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3.5" customHeight="1">
      <c r="A652" s="13"/>
      <c r="B652" s="67"/>
      <c r="C652" s="67"/>
      <c r="D652" s="68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3.5" customHeight="1">
      <c r="A653" s="13"/>
      <c r="B653" s="67"/>
      <c r="C653" s="67"/>
      <c r="D653" s="68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3.5" customHeight="1">
      <c r="A654" s="13"/>
      <c r="B654" s="67"/>
      <c r="C654" s="67"/>
      <c r="D654" s="68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3.5" customHeight="1">
      <c r="A655" s="13"/>
      <c r="B655" s="67"/>
      <c r="C655" s="67"/>
      <c r="D655" s="68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3.5" customHeight="1">
      <c r="A656" s="13"/>
      <c r="B656" s="67"/>
      <c r="C656" s="67"/>
      <c r="D656" s="68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3.5" customHeight="1">
      <c r="A657" s="13"/>
      <c r="B657" s="67"/>
      <c r="C657" s="67"/>
      <c r="D657" s="68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3.5" customHeight="1">
      <c r="A658" s="13"/>
      <c r="B658" s="67"/>
      <c r="C658" s="67"/>
      <c r="D658" s="68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3.5" customHeight="1">
      <c r="A659" s="13"/>
      <c r="B659" s="67"/>
      <c r="C659" s="67"/>
      <c r="D659" s="68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3.5" customHeight="1">
      <c r="A660" s="13"/>
      <c r="B660" s="67"/>
      <c r="C660" s="67"/>
      <c r="D660" s="68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3.5" customHeight="1">
      <c r="A661" s="13"/>
      <c r="B661" s="67"/>
      <c r="C661" s="67"/>
      <c r="D661" s="68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3.5" customHeight="1">
      <c r="A662" s="13"/>
      <c r="B662" s="67"/>
      <c r="C662" s="67"/>
      <c r="D662" s="68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3.5" customHeight="1">
      <c r="A663" s="13"/>
      <c r="B663" s="67"/>
      <c r="C663" s="67"/>
      <c r="D663" s="68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3.5" customHeight="1">
      <c r="A664" s="13"/>
      <c r="B664" s="67"/>
      <c r="C664" s="67"/>
      <c r="D664" s="68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3.5" customHeight="1">
      <c r="A665" s="13"/>
      <c r="B665" s="67"/>
      <c r="C665" s="67"/>
      <c r="D665" s="68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3.5" customHeight="1">
      <c r="A666" s="13"/>
      <c r="B666" s="67"/>
      <c r="C666" s="67"/>
      <c r="D666" s="68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3.5" customHeight="1">
      <c r="A667" s="13"/>
      <c r="B667" s="67"/>
      <c r="C667" s="67"/>
      <c r="D667" s="68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3.5" customHeight="1">
      <c r="A668" s="13"/>
      <c r="B668" s="67"/>
      <c r="C668" s="67"/>
      <c r="D668" s="68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3.5" customHeight="1">
      <c r="A669" s="13"/>
      <c r="B669" s="67"/>
      <c r="C669" s="67"/>
      <c r="D669" s="68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3.5" customHeight="1">
      <c r="A670" s="13"/>
      <c r="B670" s="67"/>
      <c r="C670" s="67"/>
      <c r="D670" s="68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3.5" customHeight="1">
      <c r="A671" s="13"/>
      <c r="B671" s="67"/>
      <c r="C671" s="67"/>
      <c r="D671" s="68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3.5" customHeight="1">
      <c r="A672" s="13"/>
      <c r="B672" s="67"/>
      <c r="C672" s="67"/>
      <c r="D672" s="68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3.5" customHeight="1">
      <c r="A673" s="13"/>
      <c r="B673" s="67"/>
      <c r="C673" s="67"/>
      <c r="D673" s="68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3.5" customHeight="1">
      <c r="A674" s="13"/>
      <c r="B674" s="67"/>
      <c r="C674" s="67"/>
      <c r="D674" s="68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3.5" customHeight="1">
      <c r="A675" s="13"/>
      <c r="B675" s="67"/>
      <c r="C675" s="67"/>
      <c r="D675" s="68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3.5" customHeight="1">
      <c r="A676" s="13"/>
      <c r="B676" s="67"/>
      <c r="C676" s="67"/>
      <c r="D676" s="68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3.5" customHeight="1">
      <c r="A677" s="13"/>
      <c r="B677" s="67"/>
      <c r="C677" s="67"/>
      <c r="D677" s="68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3.5" customHeight="1">
      <c r="A678" s="13"/>
      <c r="B678" s="67"/>
      <c r="C678" s="67"/>
      <c r="D678" s="68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3.5" customHeight="1">
      <c r="A679" s="13"/>
      <c r="B679" s="67"/>
      <c r="C679" s="67"/>
      <c r="D679" s="68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3.5" customHeight="1">
      <c r="A680" s="13"/>
      <c r="B680" s="67"/>
      <c r="C680" s="67"/>
      <c r="D680" s="68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3.5" customHeight="1">
      <c r="A681" s="13"/>
      <c r="B681" s="67"/>
      <c r="C681" s="67"/>
      <c r="D681" s="68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3.5" customHeight="1">
      <c r="A682" s="13"/>
      <c r="B682" s="67"/>
      <c r="C682" s="67"/>
      <c r="D682" s="68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3.5" customHeight="1">
      <c r="A683" s="13"/>
      <c r="B683" s="67"/>
      <c r="C683" s="67"/>
      <c r="D683" s="68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3.5" customHeight="1">
      <c r="A684" s="13"/>
      <c r="B684" s="67"/>
      <c r="C684" s="67"/>
      <c r="D684" s="68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3.5" customHeight="1">
      <c r="A685" s="13"/>
      <c r="B685" s="67"/>
      <c r="C685" s="67"/>
      <c r="D685" s="68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3.5" customHeight="1">
      <c r="A686" s="13"/>
      <c r="B686" s="67"/>
      <c r="C686" s="67"/>
      <c r="D686" s="68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3.5" customHeight="1">
      <c r="A687" s="13"/>
      <c r="B687" s="67"/>
      <c r="C687" s="67"/>
      <c r="D687" s="68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3.5" customHeight="1">
      <c r="A688" s="13"/>
      <c r="B688" s="67"/>
      <c r="C688" s="67"/>
      <c r="D688" s="68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3.5" customHeight="1">
      <c r="A689" s="13"/>
      <c r="B689" s="67"/>
      <c r="C689" s="67"/>
      <c r="D689" s="68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3.5" customHeight="1">
      <c r="A690" s="13"/>
      <c r="B690" s="67"/>
      <c r="C690" s="67"/>
      <c r="D690" s="68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3.5" customHeight="1">
      <c r="A691" s="13"/>
      <c r="B691" s="67"/>
      <c r="C691" s="67"/>
      <c r="D691" s="68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3.5" customHeight="1">
      <c r="A692" s="13"/>
      <c r="B692" s="67"/>
      <c r="C692" s="67"/>
      <c r="D692" s="68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3.5" customHeight="1">
      <c r="A693" s="13"/>
      <c r="B693" s="67"/>
      <c r="C693" s="67"/>
      <c r="D693" s="68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3.5" customHeight="1">
      <c r="A694" s="13"/>
      <c r="B694" s="67"/>
      <c r="C694" s="67"/>
      <c r="D694" s="68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3.5" customHeight="1">
      <c r="A695" s="13"/>
      <c r="B695" s="67"/>
      <c r="C695" s="67"/>
      <c r="D695" s="68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3.5" customHeight="1">
      <c r="A696" s="13"/>
      <c r="B696" s="67"/>
      <c r="C696" s="67"/>
      <c r="D696" s="68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3.5" customHeight="1">
      <c r="A697" s="13"/>
      <c r="B697" s="67"/>
      <c r="C697" s="67"/>
      <c r="D697" s="68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3.5" customHeight="1">
      <c r="A698" s="13"/>
      <c r="B698" s="67"/>
      <c r="C698" s="67"/>
      <c r="D698" s="68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3.5" customHeight="1">
      <c r="A699" s="13"/>
      <c r="B699" s="67"/>
      <c r="C699" s="67"/>
      <c r="D699" s="68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3.5" customHeight="1">
      <c r="A700" s="13"/>
      <c r="B700" s="67"/>
      <c r="C700" s="67"/>
      <c r="D700" s="68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3.5" customHeight="1">
      <c r="A701" s="13"/>
      <c r="B701" s="67"/>
      <c r="C701" s="67"/>
      <c r="D701" s="68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3.5" customHeight="1">
      <c r="A702" s="13"/>
      <c r="B702" s="67"/>
      <c r="C702" s="67"/>
      <c r="D702" s="68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3.5" customHeight="1">
      <c r="A703" s="13"/>
      <c r="B703" s="67"/>
      <c r="C703" s="67"/>
      <c r="D703" s="68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3.5" customHeight="1">
      <c r="A704" s="13"/>
      <c r="B704" s="67"/>
      <c r="C704" s="67"/>
      <c r="D704" s="68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3.5" customHeight="1">
      <c r="A705" s="13"/>
      <c r="B705" s="67"/>
      <c r="C705" s="67"/>
      <c r="D705" s="68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3.5" customHeight="1">
      <c r="A706" s="13"/>
      <c r="B706" s="67"/>
      <c r="C706" s="67"/>
      <c r="D706" s="68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3.5" customHeight="1">
      <c r="A707" s="13"/>
      <c r="B707" s="67"/>
      <c r="C707" s="67"/>
      <c r="D707" s="68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3.5" customHeight="1">
      <c r="A708" s="13"/>
      <c r="B708" s="67"/>
      <c r="C708" s="67"/>
      <c r="D708" s="68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3.5" customHeight="1">
      <c r="A709" s="13"/>
      <c r="B709" s="67"/>
      <c r="C709" s="67"/>
      <c r="D709" s="68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3.5" customHeight="1">
      <c r="A710" s="13"/>
      <c r="B710" s="67"/>
      <c r="C710" s="67"/>
      <c r="D710" s="68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3.5" customHeight="1">
      <c r="A711" s="13"/>
      <c r="B711" s="67"/>
      <c r="C711" s="67"/>
      <c r="D711" s="68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3.5" customHeight="1">
      <c r="A712" s="13"/>
      <c r="B712" s="67"/>
      <c r="C712" s="67"/>
      <c r="D712" s="68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3.5" customHeight="1">
      <c r="A713" s="13"/>
      <c r="B713" s="67"/>
      <c r="C713" s="67"/>
      <c r="D713" s="68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3.5" customHeight="1">
      <c r="A714" s="13"/>
      <c r="B714" s="67"/>
      <c r="C714" s="67"/>
      <c r="D714" s="68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3.5" customHeight="1">
      <c r="A715" s="13"/>
      <c r="B715" s="67"/>
      <c r="C715" s="67"/>
      <c r="D715" s="68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3.5" customHeight="1">
      <c r="A716" s="13"/>
      <c r="B716" s="67"/>
      <c r="C716" s="67"/>
      <c r="D716" s="68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3.5" customHeight="1">
      <c r="A717" s="13"/>
      <c r="B717" s="67"/>
      <c r="C717" s="67"/>
      <c r="D717" s="68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3.5" customHeight="1">
      <c r="A718" s="13"/>
      <c r="B718" s="67"/>
      <c r="C718" s="67"/>
      <c r="D718" s="68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3.5" customHeight="1">
      <c r="A719" s="13"/>
      <c r="B719" s="67"/>
      <c r="C719" s="67"/>
      <c r="D719" s="68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3.5" customHeight="1">
      <c r="A720" s="13"/>
      <c r="B720" s="67"/>
      <c r="C720" s="67"/>
      <c r="D720" s="68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3.5" customHeight="1">
      <c r="A721" s="13"/>
      <c r="B721" s="67"/>
      <c r="C721" s="67"/>
      <c r="D721" s="68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3.5" customHeight="1">
      <c r="A722" s="13"/>
      <c r="B722" s="67"/>
      <c r="C722" s="67"/>
      <c r="D722" s="68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3.5" customHeight="1">
      <c r="A723" s="13"/>
      <c r="B723" s="67"/>
      <c r="C723" s="67"/>
      <c r="D723" s="68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3.5" customHeight="1">
      <c r="A724" s="13"/>
      <c r="B724" s="67"/>
      <c r="C724" s="67"/>
      <c r="D724" s="68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3.5" customHeight="1">
      <c r="A725" s="13"/>
      <c r="B725" s="67"/>
      <c r="C725" s="67"/>
      <c r="D725" s="68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3.5" customHeight="1">
      <c r="A726" s="13"/>
      <c r="B726" s="67"/>
      <c r="C726" s="67"/>
      <c r="D726" s="68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3.5" customHeight="1">
      <c r="A727" s="13"/>
      <c r="B727" s="67"/>
      <c r="C727" s="67"/>
      <c r="D727" s="68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3.5" customHeight="1">
      <c r="A728" s="13"/>
      <c r="B728" s="67"/>
      <c r="C728" s="67"/>
      <c r="D728" s="68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3.5" customHeight="1">
      <c r="A729" s="13"/>
      <c r="B729" s="67"/>
      <c r="C729" s="67"/>
      <c r="D729" s="68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3.5" customHeight="1">
      <c r="A730" s="13"/>
      <c r="B730" s="67"/>
      <c r="C730" s="67"/>
      <c r="D730" s="68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3.5" customHeight="1">
      <c r="A731" s="13"/>
      <c r="B731" s="67"/>
      <c r="C731" s="67"/>
      <c r="D731" s="68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3.5" customHeight="1">
      <c r="A732" s="13"/>
      <c r="B732" s="67"/>
      <c r="C732" s="67"/>
      <c r="D732" s="68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3.5" customHeight="1">
      <c r="A733" s="13"/>
      <c r="B733" s="67"/>
      <c r="C733" s="67"/>
      <c r="D733" s="68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3.5" customHeight="1">
      <c r="A734" s="13"/>
      <c r="B734" s="67"/>
      <c r="C734" s="67"/>
      <c r="D734" s="68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3.5" customHeight="1">
      <c r="A735" s="13"/>
      <c r="B735" s="67"/>
      <c r="C735" s="67"/>
      <c r="D735" s="68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3.5" customHeight="1">
      <c r="A736" s="13"/>
      <c r="B736" s="67"/>
      <c r="C736" s="67"/>
      <c r="D736" s="68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3.5" customHeight="1">
      <c r="A737" s="13"/>
      <c r="B737" s="67"/>
      <c r="C737" s="67"/>
      <c r="D737" s="68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3.5" customHeight="1">
      <c r="A738" s="13"/>
      <c r="B738" s="67"/>
      <c r="C738" s="67"/>
      <c r="D738" s="68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3.5" customHeight="1">
      <c r="A739" s="13"/>
      <c r="B739" s="67"/>
      <c r="C739" s="67"/>
      <c r="D739" s="68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3.5" customHeight="1">
      <c r="A740" s="13"/>
      <c r="B740" s="67"/>
      <c r="C740" s="67"/>
      <c r="D740" s="68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3.5" customHeight="1">
      <c r="A741" s="13"/>
      <c r="B741" s="67"/>
      <c r="C741" s="67"/>
      <c r="D741" s="68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3.5" customHeight="1">
      <c r="A742" s="13"/>
      <c r="B742" s="67"/>
      <c r="C742" s="67"/>
      <c r="D742" s="68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3.5" customHeight="1">
      <c r="A743" s="13"/>
      <c r="B743" s="67"/>
      <c r="C743" s="67"/>
      <c r="D743" s="68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3.5" customHeight="1">
      <c r="A744" s="13"/>
      <c r="B744" s="67"/>
      <c r="C744" s="67"/>
      <c r="D744" s="68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3.5" customHeight="1">
      <c r="A745" s="13"/>
      <c r="B745" s="67"/>
      <c r="C745" s="67"/>
      <c r="D745" s="68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3.5" customHeight="1">
      <c r="A746" s="13"/>
      <c r="B746" s="67"/>
      <c r="C746" s="67"/>
      <c r="D746" s="68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3.5" customHeight="1">
      <c r="A747" s="13"/>
      <c r="B747" s="67"/>
      <c r="C747" s="67"/>
      <c r="D747" s="68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3.5" customHeight="1">
      <c r="A748" s="13"/>
      <c r="B748" s="67"/>
      <c r="C748" s="67"/>
      <c r="D748" s="68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3.5" customHeight="1">
      <c r="A749" s="13"/>
      <c r="B749" s="67"/>
      <c r="C749" s="67"/>
      <c r="D749" s="68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3.5" customHeight="1">
      <c r="A750" s="13"/>
      <c r="B750" s="67"/>
      <c r="C750" s="67"/>
      <c r="D750" s="68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3.5" customHeight="1">
      <c r="A751" s="13"/>
      <c r="B751" s="67"/>
      <c r="C751" s="67"/>
      <c r="D751" s="68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3.5" customHeight="1">
      <c r="A752" s="13"/>
      <c r="B752" s="67"/>
      <c r="C752" s="67"/>
      <c r="D752" s="68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3.5" customHeight="1">
      <c r="A753" s="13"/>
      <c r="B753" s="67"/>
      <c r="C753" s="67"/>
      <c r="D753" s="68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3.5" customHeight="1">
      <c r="A754" s="13"/>
      <c r="B754" s="67"/>
      <c r="C754" s="67"/>
      <c r="D754" s="68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3.5" customHeight="1">
      <c r="A755" s="13"/>
      <c r="B755" s="67"/>
      <c r="C755" s="67"/>
      <c r="D755" s="68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3.5" customHeight="1">
      <c r="A756" s="13"/>
      <c r="B756" s="67"/>
      <c r="C756" s="67"/>
      <c r="D756" s="68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3.5" customHeight="1">
      <c r="A757" s="13"/>
      <c r="B757" s="67"/>
      <c r="C757" s="67"/>
      <c r="D757" s="68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3.5" customHeight="1">
      <c r="A758" s="13"/>
      <c r="B758" s="67"/>
      <c r="C758" s="67"/>
      <c r="D758" s="68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3.5" customHeight="1">
      <c r="A759" s="13"/>
      <c r="B759" s="67"/>
      <c r="C759" s="67"/>
      <c r="D759" s="68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3.5" customHeight="1">
      <c r="A760" s="13"/>
      <c r="B760" s="67"/>
      <c r="C760" s="67"/>
      <c r="D760" s="68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3.5" customHeight="1">
      <c r="A761" s="13"/>
      <c r="B761" s="67"/>
      <c r="C761" s="67"/>
      <c r="D761" s="68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3.5" customHeight="1">
      <c r="A762" s="13"/>
      <c r="B762" s="67"/>
      <c r="C762" s="67"/>
      <c r="D762" s="68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3.5" customHeight="1">
      <c r="A763" s="13"/>
      <c r="B763" s="67"/>
      <c r="C763" s="67"/>
      <c r="D763" s="68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3.5" customHeight="1">
      <c r="A764" s="13"/>
      <c r="B764" s="67"/>
      <c r="C764" s="67"/>
      <c r="D764" s="68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3.5" customHeight="1">
      <c r="A765" s="13"/>
      <c r="B765" s="67"/>
      <c r="C765" s="67"/>
      <c r="D765" s="68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3.5" customHeight="1">
      <c r="A766" s="13"/>
      <c r="B766" s="67"/>
      <c r="C766" s="67"/>
      <c r="D766" s="68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3.5" customHeight="1">
      <c r="A767" s="13"/>
      <c r="B767" s="67"/>
      <c r="C767" s="67"/>
      <c r="D767" s="68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3.5" customHeight="1">
      <c r="A768" s="13"/>
      <c r="B768" s="67"/>
      <c r="C768" s="67"/>
      <c r="D768" s="68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3.5" customHeight="1">
      <c r="A769" s="13"/>
      <c r="B769" s="67"/>
      <c r="C769" s="67"/>
      <c r="D769" s="68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3.5" customHeight="1">
      <c r="A770" s="13"/>
      <c r="B770" s="67"/>
      <c r="C770" s="67"/>
      <c r="D770" s="68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3.5" customHeight="1">
      <c r="A771" s="13"/>
      <c r="B771" s="67"/>
      <c r="C771" s="67"/>
      <c r="D771" s="68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3.5" customHeight="1">
      <c r="A772" s="13"/>
      <c r="B772" s="67"/>
      <c r="C772" s="67"/>
      <c r="D772" s="68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3.5" customHeight="1">
      <c r="A773" s="13"/>
      <c r="B773" s="67"/>
      <c r="C773" s="67"/>
      <c r="D773" s="68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3.5" customHeight="1">
      <c r="A774" s="13"/>
      <c r="B774" s="67"/>
      <c r="C774" s="67"/>
      <c r="D774" s="68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3.5" customHeight="1">
      <c r="A775" s="13"/>
      <c r="B775" s="67"/>
      <c r="C775" s="67"/>
      <c r="D775" s="68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3.5" customHeight="1">
      <c r="A776" s="13"/>
      <c r="B776" s="67"/>
      <c r="C776" s="67"/>
      <c r="D776" s="68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3.5" customHeight="1">
      <c r="A777" s="13"/>
      <c r="B777" s="67"/>
      <c r="C777" s="67"/>
      <c r="D777" s="68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3.5" customHeight="1">
      <c r="A778" s="13"/>
      <c r="B778" s="67"/>
      <c r="C778" s="67"/>
      <c r="D778" s="68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3.5" customHeight="1">
      <c r="A779" s="13"/>
      <c r="B779" s="67"/>
      <c r="C779" s="67"/>
      <c r="D779" s="68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3.5" customHeight="1">
      <c r="A780" s="13"/>
      <c r="B780" s="67"/>
      <c r="C780" s="67"/>
      <c r="D780" s="68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3.5" customHeight="1">
      <c r="A781" s="13"/>
      <c r="B781" s="67"/>
      <c r="C781" s="67"/>
      <c r="D781" s="68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3.5" customHeight="1">
      <c r="A782" s="13"/>
      <c r="B782" s="67"/>
      <c r="C782" s="67"/>
      <c r="D782" s="68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3.5" customHeight="1">
      <c r="A783" s="13"/>
      <c r="B783" s="67"/>
      <c r="C783" s="67"/>
      <c r="D783" s="68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3.5" customHeight="1">
      <c r="A784" s="13"/>
      <c r="B784" s="67"/>
      <c r="C784" s="67"/>
      <c r="D784" s="68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3.5" customHeight="1">
      <c r="A785" s="13"/>
      <c r="B785" s="67"/>
      <c r="C785" s="67"/>
      <c r="D785" s="68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3.5" customHeight="1">
      <c r="A786" s="13"/>
      <c r="B786" s="67"/>
      <c r="C786" s="67"/>
      <c r="D786" s="68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3.5" customHeight="1">
      <c r="A787" s="13"/>
      <c r="B787" s="67"/>
      <c r="C787" s="67"/>
      <c r="D787" s="68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3.5" customHeight="1">
      <c r="A788" s="13"/>
      <c r="B788" s="67"/>
      <c r="C788" s="67"/>
      <c r="D788" s="68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3.5" customHeight="1">
      <c r="A789" s="13"/>
      <c r="B789" s="67"/>
      <c r="C789" s="67"/>
      <c r="D789" s="68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3.5" customHeight="1">
      <c r="A790" s="13"/>
      <c r="B790" s="67"/>
      <c r="C790" s="67"/>
      <c r="D790" s="68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3.5" customHeight="1">
      <c r="A791" s="13"/>
      <c r="B791" s="67"/>
      <c r="C791" s="67"/>
      <c r="D791" s="68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3.5" customHeight="1">
      <c r="A792" s="13"/>
      <c r="B792" s="67"/>
      <c r="C792" s="67"/>
      <c r="D792" s="68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3.5" customHeight="1">
      <c r="A793" s="13"/>
      <c r="B793" s="67"/>
      <c r="C793" s="67"/>
      <c r="D793" s="68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3.5" customHeight="1">
      <c r="A794" s="13"/>
      <c r="B794" s="67"/>
      <c r="C794" s="67"/>
      <c r="D794" s="68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3.5" customHeight="1">
      <c r="A795" s="13"/>
      <c r="B795" s="67"/>
      <c r="C795" s="67"/>
      <c r="D795" s="68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3.5" customHeight="1">
      <c r="A796" s="13"/>
      <c r="B796" s="67"/>
      <c r="C796" s="67"/>
      <c r="D796" s="68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3.5" customHeight="1">
      <c r="A797" s="13"/>
      <c r="B797" s="67"/>
      <c r="C797" s="67"/>
      <c r="D797" s="68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3.5" customHeight="1">
      <c r="A798" s="13"/>
      <c r="B798" s="67"/>
      <c r="C798" s="67"/>
      <c r="D798" s="68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3.5" customHeight="1">
      <c r="A799" s="13"/>
      <c r="B799" s="67"/>
      <c r="C799" s="67"/>
      <c r="D799" s="68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3.5" customHeight="1">
      <c r="A800" s="13"/>
      <c r="B800" s="67"/>
      <c r="C800" s="67"/>
      <c r="D800" s="68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3.5" customHeight="1">
      <c r="A801" s="13"/>
      <c r="B801" s="67"/>
      <c r="C801" s="67"/>
      <c r="D801" s="68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3.5" customHeight="1">
      <c r="A802" s="13"/>
      <c r="B802" s="67"/>
      <c r="C802" s="67"/>
      <c r="D802" s="68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3.5" customHeight="1">
      <c r="A803" s="13"/>
      <c r="B803" s="67"/>
      <c r="C803" s="67"/>
      <c r="D803" s="68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3.5" customHeight="1">
      <c r="A804" s="13"/>
      <c r="B804" s="67"/>
      <c r="C804" s="67"/>
      <c r="D804" s="68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3.5" customHeight="1">
      <c r="A805" s="13"/>
      <c r="B805" s="67"/>
      <c r="C805" s="67"/>
      <c r="D805" s="68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3.5" customHeight="1">
      <c r="A806" s="13"/>
      <c r="B806" s="67"/>
      <c r="C806" s="67"/>
      <c r="D806" s="68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3.5" customHeight="1">
      <c r="A807" s="13"/>
      <c r="B807" s="67"/>
      <c r="C807" s="67"/>
      <c r="D807" s="68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3.5" customHeight="1">
      <c r="A808" s="13"/>
      <c r="B808" s="67"/>
      <c r="C808" s="67"/>
      <c r="D808" s="68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3.5" customHeight="1">
      <c r="A809" s="13"/>
      <c r="B809" s="67"/>
      <c r="C809" s="67"/>
      <c r="D809" s="68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3.5" customHeight="1">
      <c r="A810" s="13"/>
      <c r="B810" s="67"/>
      <c r="C810" s="67"/>
      <c r="D810" s="68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3.5" customHeight="1">
      <c r="A811" s="13"/>
      <c r="B811" s="67"/>
      <c r="C811" s="67"/>
      <c r="D811" s="68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3.5" customHeight="1">
      <c r="A812" s="13"/>
      <c r="B812" s="67"/>
      <c r="C812" s="67"/>
      <c r="D812" s="68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3.5" customHeight="1">
      <c r="A813" s="13"/>
      <c r="B813" s="67"/>
      <c r="C813" s="67"/>
      <c r="D813" s="68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3.5" customHeight="1">
      <c r="A814" s="13"/>
      <c r="B814" s="67"/>
      <c r="C814" s="67"/>
      <c r="D814" s="68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3.5" customHeight="1">
      <c r="A815" s="13"/>
      <c r="B815" s="67"/>
      <c r="C815" s="67"/>
      <c r="D815" s="68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3.5" customHeight="1">
      <c r="A816" s="13"/>
      <c r="B816" s="67"/>
      <c r="C816" s="67"/>
      <c r="D816" s="68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3.5" customHeight="1">
      <c r="A817" s="13"/>
      <c r="B817" s="67"/>
      <c r="C817" s="67"/>
      <c r="D817" s="68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3.5" customHeight="1">
      <c r="A818" s="13"/>
      <c r="B818" s="67"/>
      <c r="C818" s="67"/>
      <c r="D818" s="68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3.5" customHeight="1">
      <c r="A819" s="13"/>
      <c r="B819" s="67"/>
      <c r="C819" s="67"/>
      <c r="D819" s="68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3.5" customHeight="1">
      <c r="A820" s="13"/>
      <c r="B820" s="67"/>
      <c r="C820" s="67"/>
      <c r="D820" s="68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3.5" customHeight="1">
      <c r="A821" s="13"/>
      <c r="B821" s="67"/>
      <c r="C821" s="67"/>
      <c r="D821" s="68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3.5" customHeight="1">
      <c r="A822" s="13"/>
      <c r="B822" s="67"/>
      <c r="C822" s="67"/>
      <c r="D822" s="68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3.5" customHeight="1">
      <c r="A823" s="13"/>
      <c r="B823" s="67"/>
      <c r="C823" s="67"/>
      <c r="D823" s="68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3.5" customHeight="1">
      <c r="A824" s="13"/>
      <c r="B824" s="67"/>
      <c r="C824" s="67"/>
      <c r="D824" s="68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3.5" customHeight="1">
      <c r="A825" s="13"/>
      <c r="B825" s="67"/>
      <c r="C825" s="67"/>
      <c r="D825" s="68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3.5" customHeight="1">
      <c r="A826" s="13"/>
      <c r="B826" s="67"/>
      <c r="C826" s="67"/>
      <c r="D826" s="68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3.5" customHeight="1">
      <c r="A827" s="13"/>
      <c r="B827" s="67"/>
      <c r="C827" s="67"/>
      <c r="D827" s="68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3.5" customHeight="1">
      <c r="A828" s="13"/>
      <c r="B828" s="67"/>
      <c r="C828" s="67"/>
      <c r="D828" s="68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3.5" customHeight="1">
      <c r="A829" s="13"/>
      <c r="B829" s="67"/>
      <c r="C829" s="67"/>
      <c r="D829" s="68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3.5" customHeight="1">
      <c r="A830" s="13"/>
      <c r="B830" s="67"/>
      <c r="C830" s="67"/>
      <c r="D830" s="68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3.5" customHeight="1">
      <c r="A831" s="13"/>
      <c r="B831" s="67"/>
      <c r="C831" s="67"/>
      <c r="D831" s="68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3.5" customHeight="1">
      <c r="A832" s="13"/>
      <c r="B832" s="67"/>
      <c r="C832" s="67"/>
      <c r="D832" s="68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3.5" customHeight="1">
      <c r="A833" s="13"/>
      <c r="B833" s="67"/>
      <c r="C833" s="67"/>
      <c r="D833" s="68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3.5" customHeight="1">
      <c r="A834" s="13"/>
      <c r="B834" s="67"/>
      <c r="C834" s="67"/>
      <c r="D834" s="68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3.5" customHeight="1">
      <c r="A835" s="13"/>
      <c r="B835" s="67"/>
      <c r="C835" s="67"/>
      <c r="D835" s="68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3.5" customHeight="1">
      <c r="A836" s="13"/>
      <c r="B836" s="67"/>
      <c r="C836" s="67"/>
      <c r="D836" s="68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3.5" customHeight="1">
      <c r="A837" s="13"/>
      <c r="B837" s="67"/>
      <c r="C837" s="67"/>
      <c r="D837" s="68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3.5" customHeight="1">
      <c r="A838" s="13"/>
      <c r="B838" s="67"/>
      <c r="C838" s="67"/>
      <c r="D838" s="68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3.5" customHeight="1">
      <c r="A839" s="13"/>
      <c r="B839" s="67"/>
      <c r="C839" s="67"/>
      <c r="D839" s="68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3.5" customHeight="1">
      <c r="A840" s="13"/>
      <c r="B840" s="67"/>
      <c r="C840" s="67"/>
      <c r="D840" s="68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3.5" customHeight="1">
      <c r="A841" s="13"/>
      <c r="B841" s="67"/>
      <c r="C841" s="67"/>
      <c r="D841" s="68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3.5" customHeight="1">
      <c r="A842" s="13"/>
      <c r="B842" s="67"/>
      <c r="C842" s="67"/>
      <c r="D842" s="68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3.5" customHeight="1">
      <c r="A843" s="13"/>
      <c r="B843" s="67"/>
      <c r="C843" s="67"/>
      <c r="D843" s="68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3.5" customHeight="1">
      <c r="A844" s="13"/>
      <c r="B844" s="67"/>
      <c r="C844" s="67"/>
      <c r="D844" s="68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3.5" customHeight="1">
      <c r="A845" s="13"/>
      <c r="B845" s="67"/>
      <c r="C845" s="67"/>
      <c r="D845" s="68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3.5" customHeight="1">
      <c r="A846" s="13"/>
      <c r="B846" s="67"/>
      <c r="C846" s="67"/>
      <c r="D846" s="68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3.5" customHeight="1">
      <c r="A847" s="13"/>
      <c r="B847" s="67"/>
      <c r="C847" s="67"/>
      <c r="D847" s="68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3.5" customHeight="1">
      <c r="A848" s="13"/>
      <c r="B848" s="67"/>
      <c r="C848" s="67"/>
      <c r="D848" s="68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3.5" customHeight="1">
      <c r="A849" s="13"/>
      <c r="B849" s="67"/>
      <c r="C849" s="67"/>
      <c r="D849" s="68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3.5" customHeight="1">
      <c r="A850" s="13"/>
      <c r="B850" s="67"/>
      <c r="C850" s="67"/>
      <c r="D850" s="68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3.5" customHeight="1">
      <c r="A851" s="13"/>
      <c r="B851" s="67"/>
      <c r="C851" s="67"/>
      <c r="D851" s="68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3.5" customHeight="1">
      <c r="A852" s="13"/>
      <c r="B852" s="67"/>
      <c r="C852" s="67"/>
      <c r="D852" s="68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3.5" customHeight="1">
      <c r="A853" s="13"/>
      <c r="B853" s="67"/>
      <c r="C853" s="67"/>
      <c r="D853" s="68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3.5" customHeight="1">
      <c r="A854" s="13"/>
      <c r="B854" s="67"/>
      <c r="C854" s="67"/>
      <c r="D854" s="68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3.5" customHeight="1">
      <c r="A855" s="13"/>
      <c r="B855" s="67"/>
      <c r="C855" s="67"/>
      <c r="D855" s="68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3.5" customHeight="1">
      <c r="A856" s="13"/>
      <c r="B856" s="67"/>
      <c r="C856" s="67"/>
      <c r="D856" s="68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3.5" customHeight="1">
      <c r="A857" s="13"/>
      <c r="B857" s="67"/>
      <c r="C857" s="67"/>
      <c r="D857" s="68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3.5" customHeight="1">
      <c r="A858" s="13"/>
      <c r="B858" s="67"/>
      <c r="C858" s="67"/>
      <c r="D858" s="68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3.5" customHeight="1">
      <c r="A859" s="13"/>
      <c r="B859" s="67"/>
      <c r="C859" s="67"/>
      <c r="D859" s="68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3.5" customHeight="1">
      <c r="A860" s="13"/>
      <c r="B860" s="67"/>
      <c r="C860" s="67"/>
      <c r="D860" s="68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3.5" customHeight="1">
      <c r="A861" s="13"/>
      <c r="B861" s="67"/>
      <c r="C861" s="67"/>
      <c r="D861" s="68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3.5" customHeight="1">
      <c r="A862" s="13"/>
      <c r="B862" s="67"/>
      <c r="C862" s="67"/>
      <c r="D862" s="68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3.5" customHeight="1">
      <c r="A863" s="13"/>
      <c r="B863" s="67"/>
      <c r="C863" s="67"/>
      <c r="D863" s="68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3.5" customHeight="1">
      <c r="A864" s="13"/>
      <c r="B864" s="67"/>
      <c r="C864" s="67"/>
      <c r="D864" s="68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3.5" customHeight="1">
      <c r="A865" s="13"/>
      <c r="B865" s="67"/>
      <c r="C865" s="67"/>
      <c r="D865" s="68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3.5" customHeight="1">
      <c r="A866" s="13"/>
      <c r="B866" s="67"/>
      <c r="C866" s="67"/>
      <c r="D866" s="68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3.5" customHeight="1">
      <c r="A867" s="13"/>
      <c r="B867" s="67"/>
      <c r="C867" s="67"/>
      <c r="D867" s="68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3.5" customHeight="1">
      <c r="A868" s="13"/>
      <c r="B868" s="67"/>
      <c r="C868" s="67"/>
      <c r="D868" s="68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3.5" customHeight="1">
      <c r="A869" s="13"/>
      <c r="B869" s="67"/>
      <c r="C869" s="67"/>
      <c r="D869" s="68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3.5" customHeight="1">
      <c r="A870" s="13"/>
      <c r="B870" s="67"/>
      <c r="C870" s="67"/>
      <c r="D870" s="68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3.5" customHeight="1">
      <c r="A871" s="13"/>
      <c r="B871" s="67"/>
      <c r="C871" s="67"/>
      <c r="D871" s="68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3.5" customHeight="1">
      <c r="A872" s="13"/>
      <c r="B872" s="67"/>
      <c r="C872" s="67"/>
      <c r="D872" s="68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3.5" customHeight="1">
      <c r="A873" s="13"/>
      <c r="B873" s="67"/>
      <c r="C873" s="67"/>
      <c r="D873" s="68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3.5" customHeight="1">
      <c r="A874" s="13"/>
      <c r="B874" s="67"/>
      <c r="C874" s="67"/>
      <c r="D874" s="68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3.5" customHeight="1">
      <c r="A875" s="13"/>
      <c r="B875" s="67"/>
      <c r="C875" s="67"/>
      <c r="D875" s="68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3.5" customHeight="1">
      <c r="A876" s="13"/>
      <c r="B876" s="67"/>
      <c r="C876" s="67"/>
      <c r="D876" s="68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3.5" customHeight="1">
      <c r="A877" s="13"/>
      <c r="B877" s="67"/>
      <c r="C877" s="67"/>
      <c r="D877" s="68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3.5" customHeight="1">
      <c r="A878" s="13"/>
      <c r="B878" s="67"/>
      <c r="C878" s="67"/>
      <c r="D878" s="68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3.5" customHeight="1">
      <c r="A879" s="13"/>
      <c r="B879" s="67"/>
      <c r="C879" s="67"/>
      <c r="D879" s="68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3.5" customHeight="1">
      <c r="A880" s="13"/>
      <c r="B880" s="67"/>
      <c r="C880" s="67"/>
      <c r="D880" s="68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3.5" customHeight="1">
      <c r="A881" s="13"/>
      <c r="B881" s="67"/>
      <c r="C881" s="67"/>
      <c r="D881" s="68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3.5" customHeight="1">
      <c r="A882" s="13"/>
      <c r="B882" s="67"/>
      <c r="C882" s="67"/>
      <c r="D882" s="68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3.5" customHeight="1">
      <c r="A883" s="13"/>
      <c r="B883" s="67"/>
      <c r="C883" s="67"/>
      <c r="D883" s="68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3.5" customHeight="1">
      <c r="A884" s="13"/>
      <c r="B884" s="67"/>
      <c r="C884" s="67"/>
      <c r="D884" s="68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3.5" customHeight="1">
      <c r="A885" s="13"/>
      <c r="B885" s="67"/>
      <c r="C885" s="67"/>
      <c r="D885" s="68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3.5" customHeight="1">
      <c r="A886" s="13"/>
      <c r="B886" s="67"/>
      <c r="C886" s="67"/>
      <c r="D886" s="68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3.5" customHeight="1">
      <c r="A887" s="13"/>
      <c r="B887" s="67"/>
      <c r="C887" s="67"/>
      <c r="D887" s="68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3.5" customHeight="1">
      <c r="A888" s="13"/>
      <c r="B888" s="67"/>
      <c r="C888" s="67"/>
      <c r="D888" s="68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3.5" customHeight="1">
      <c r="A889" s="13"/>
      <c r="B889" s="67"/>
      <c r="C889" s="67"/>
      <c r="D889" s="68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3.5" customHeight="1">
      <c r="A890" s="13"/>
      <c r="B890" s="67"/>
      <c r="C890" s="67"/>
      <c r="D890" s="68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3.5" customHeight="1">
      <c r="A891" s="13"/>
      <c r="B891" s="67"/>
      <c r="C891" s="67"/>
      <c r="D891" s="68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3.5" customHeight="1">
      <c r="A892" s="13"/>
      <c r="B892" s="67"/>
      <c r="C892" s="67"/>
      <c r="D892" s="68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3.5" customHeight="1">
      <c r="A893" s="13"/>
      <c r="B893" s="67"/>
      <c r="C893" s="67"/>
      <c r="D893" s="68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3.5" customHeight="1">
      <c r="A894" s="13"/>
      <c r="B894" s="67"/>
      <c r="C894" s="67"/>
      <c r="D894" s="68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3.5" customHeight="1">
      <c r="A895" s="13"/>
      <c r="B895" s="67"/>
      <c r="C895" s="67"/>
      <c r="D895" s="68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3.5" customHeight="1">
      <c r="A896" s="13"/>
      <c r="B896" s="67"/>
      <c r="C896" s="67"/>
      <c r="D896" s="68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3.5" customHeight="1">
      <c r="A897" s="13"/>
      <c r="B897" s="67"/>
      <c r="C897" s="67"/>
      <c r="D897" s="68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3.5" customHeight="1">
      <c r="A898" s="13"/>
      <c r="B898" s="67"/>
      <c r="C898" s="67"/>
      <c r="D898" s="68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3.5" customHeight="1">
      <c r="A899" s="13"/>
      <c r="B899" s="67"/>
      <c r="C899" s="67"/>
      <c r="D899" s="68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3.5" customHeight="1">
      <c r="A900" s="13"/>
      <c r="B900" s="67"/>
      <c r="C900" s="67"/>
      <c r="D900" s="68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3.5" customHeight="1">
      <c r="A901" s="13"/>
      <c r="B901" s="67"/>
      <c r="C901" s="67"/>
      <c r="D901" s="68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3.5" customHeight="1">
      <c r="A902" s="13"/>
      <c r="B902" s="67"/>
      <c r="C902" s="67"/>
      <c r="D902" s="68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3.5" customHeight="1">
      <c r="A903" s="13"/>
      <c r="B903" s="67"/>
      <c r="C903" s="67"/>
      <c r="D903" s="68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3.5" customHeight="1">
      <c r="A904" s="13"/>
      <c r="B904" s="67"/>
      <c r="C904" s="67"/>
      <c r="D904" s="68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3.5" customHeight="1">
      <c r="A905" s="13"/>
      <c r="B905" s="67"/>
      <c r="C905" s="67"/>
      <c r="D905" s="68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3.5" customHeight="1">
      <c r="A906" s="13"/>
      <c r="B906" s="67"/>
      <c r="C906" s="67"/>
      <c r="D906" s="68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3.5" customHeight="1">
      <c r="A907" s="13"/>
      <c r="B907" s="67"/>
      <c r="C907" s="67"/>
      <c r="D907" s="68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3.5" customHeight="1">
      <c r="A908" s="13"/>
      <c r="B908" s="67"/>
      <c r="C908" s="67"/>
      <c r="D908" s="68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3.5" customHeight="1">
      <c r="A909" s="13"/>
      <c r="B909" s="67"/>
      <c r="C909" s="67"/>
      <c r="D909" s="68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3.5" customHeight="1">
      <c r="A910" s="13"/>
      <c r="B910" s="67"/>
      <c r="C910" s="67"/>
      <c r="D910" s="68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3.5" customHeight="1">
      <c r="A911" s="13"/>
      <c r="B911" s="67"/>
      <c r="C911" s="67"/>
      <c r="D911" s="68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3.5" customHeight="1">
      <c r="A912" s="13"/>
      <c r="B912" s="67"/>
      <c r="C912" s="67"/>
      <c r="D912" s="68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3.5" customHeight="1">
      <c r="A913" s="13"/>
      <c r="B913" s="67"/>
      <c r="C913" s="67"/>
      <c r="D913" s="68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3.5" customHeight="1">
      <c r="A914" s="13"/>
      <c r="B914" s="67"/>
      <c r="C914" s="67"/>
      <c r="D914" s="68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3.5" customHeight="1">
      <c r="A915" s="13"/>
      <c r="B915" s="67"/>
      <c r="C915" s="67"/>
      <c r="D915" s="68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3.5" customHeight="1">
      <c r="A916" s="13"/>
      <c r="B916" s="67"/>
      <c r="C916" s="67"/>
      <c r="D916" s="68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3.5" customHeight="1">
      <c r="A917" s="13"/>
      <c r="B917" s="67"/>
      <c r="C917" s="67"/>
      <c r="D917" s="68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3.5" customHeight="1">
      <c r="A918" s="13"/>
      <c r="B918" s="67"/>
      <c r="C918" s="67"/>
      <c r="D918" s="68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3.5" customHeight="1">
      <c r="A919" s="13"/>
      <c r="B919" s="67"/>
      <c r="C919" s="67"/>
      <c r="D919" s="68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3.5" customHeight="1">
      <c r="A920" s="13"/>
      <c r="B920" s="67"/>
      <c r="C920" s="67"/>
      <c r="D920" s="68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3.5" customHeight="1">
      <c r="A921" s="13"/>
      <c r="B921" s="67"/>
      <c r="C921" s="67"/>
      <c r="D921" s="68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3.5" customHeight="1">
      <c r="A922" s="13"/>
      <c r="B922" s="67"/>
      <c r="C922" s="67"/>
      <c r="D922" s="68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3.5" customHeight="1">
      <c r="A923" s="13"/>
      <c r="B923" s="67"/>
      <c r="C923" s="67"/>
      <c r="D923" s="68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3.5" customHeight="1">
      <c r="A924" s="13"/>
      <c r="B924" s="67"/>
      <c r="C924" s="67"/>
      <c r="D924" s="68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3.5" customHeight="1">
      <c r="A925" s="13"/>
      <c r="B925" s="67"/>
      <c r="C925" s="67"/>
      <c r="D925" s="68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3.5" customHeight="1">
      <c r="A926" s="13"/>
      <c r="B926" s="67"/>
      <c r="C926" s="67"/>
      <c r="D926" s="68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3.5" customHeight="1">
      <c r="A927" s="13"/>
      <c r="B927" s="67"/>
      <c r="C927" s="67"/>
      <c r="D927" s="68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3.5" customHeight="1">
      <c r="A928" s="13"/>
      <c r="B928" s="67"/>
      <c r="C928" s="67"/>
      <c r="D928" s="68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3.5" customHeight="1">
      <c r="A929" s="13"/>
      <c r="B929" s="67"/>
      <c r="C929" s="67"/>
      <c r="D929" s="68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3.5" customHeight="1">
      <c r="A930" s="13"/>
      <c r="B930" s="67"/>
      <c r="C930" s="67"/>
      <c r="D930" s="68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3.5" customHeight="1">
      <c r="A931" s="13"/>
      <c r="B931" s="67"/>
      <c r="C931" s="67"/>
      <c r="D931" s="68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3.5" customHeight="1">
      <c r="A932" s="13"/>
      <c r="B932" s="67"/>
      <c r="C932" s="67"/>
      <c r="D932" s="68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3.5" customHeight="1">
      <c r="A933" s="13"/>
      <c r="B933" s="67"/>
      <c r="C933" s="67"/>
      <c r="D933" s="68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3.5" customHeight="1">
      <c r="A934" s="13"/>
      <c r="B934" s="67"/>
      <c r="C934" s="67"/>
      <c r="D934" s="68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3.5" customHeight="1">
      <c r="A935" s="13"/>
      <c r="B935" s="67"/>
      <c r="C935" s="67"/>
      <c r="D935" s="68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3.5" customHeight="1">
      <c r="A936" s="13"/>
      <c r="B936" s="67"/>
      <c r="C936" s="67"/>
      <c r="D936" s="68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3.5" customHeight="1">
      <c r="A937" s="13"/>
      <c r="B937" s="67"/>
      <c r="C937" s="67"/>
      <c r="D937" s="68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3.5" customHeight="1">
      <c r="A938" s="13"/>
      <c r="B938" s="67"/>
      <c r="C938" s="67"/>
      <c r="D938" s="68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3.5" customHeight="1">
      <c r="A939" s="13"/>
      <c r="B939" s="67"/>
      <c r="C939" s="67"/>
      <c r="D939" s="68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3.5" customHeight="1">
      <c r="A940" s="13"/>
      <c r="B940" s="67"/>
      <c r="C940" s="67"/>
      <c r="D940" s="68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3.5" customHeight="1">
      <c r="A941" s="13"/>
      <c r="B941" s="67"/>
      <c r="C941" s="67"/>
      <c r="D941" s="68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3.5" customHeight="1">
      <c r="A942" s="13"/>
      <c r="B942" s="67"/>
      <c r="C942" s="67"/>
      <c r="D942" s="68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3.5" customHeight="1">
      <c r="A943" s="13"/>
      <c r="B943" s="67"/>
      <c r="C943" s="67"/>
      <c r="D943" s="68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3.5" customHeight="1">
      <c r="A944" s="13"/>
      <c r="B944" s="67"/>
      <c r="C944" s="67"/>
      <c r="D944" s="68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3.5" customHeight="1">
      <c r="A945" s="13"/>
      <c r="B945" s="67"/>
      <c r="C945" s="67"/>
      <c r="D945" s="68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3.5" customHeight="1">
      <c r="A946" s="13"/>
      <c r="B946" s="67"/>
      <c r="C946" s="67"/>
      <c r="D946" s="68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3.5" customHeight="1">
      <c r="A947" s="13"/>
      <c r="B947" s="67"/>
      <c r="C947" s="67"/>
      <c r="D947" s="68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3.5" customHeight="1">
      <c r="A948" s="13"/>
      <c r="B948" s="67"/>
      <c r="C948" s="67"/>
      <c r="D948" s="68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3.5" customHeight="1">
      <c r="A949" s="13"/>
      <c r="B949" s="67"/>
      <c r="C949" s="67"/>
      <c r="D949" s="68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3.5" customHeight="1">
      <c r="A950" s="13"/>
      <c r="B950" s="67"/>
      <c r="C950" s="67"/>
      <c r="D950" s="68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3.5" customHeight="1">
      <c r="A951" s="13"/>
      <c r="B951" s="67"/>
      <c r="C951" s="67"/>
      <c r="D951" s="68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3.5" customHeight="1">
      <c r="A952" s="13"/>
      <c r="B952" s="67"/>
      <c r="C952" s="67"/>
      <c r="D952" s="68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3.5" customHeight="1">
      <c r="A953" s="13"/>
      <c r="B953" s="67"/>
      <c r="C953" s="67"/>
      <c r="D953" s="68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3.5" customHeight="1">
      <c r="A954" s="13"/>
      <c r="B954" s="67"/>
      <c r="C954" s="67"/>
      <c r="D954" s="68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3.5" customHeight="1">
      <c r="A955" s="13"/>
      <c r="B955" s="67"/>
      <c r="C955" s="67"/>
      <c r="D955" s="68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3.5" customHeight="1">
      <c r="A956" s="13"/>
      <c r="B956" s="67"/>
      <c r="C956" s="67"/>
      <c r="D956" s="68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3.5" customHeight="1">
      <c r="A957" s="13"/>
      <c r="B957" s="67"/>
      <c r="C957" s="67"/>
      <c r="D957" s="68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3.5" customHeight="1">
      <c r="A958" s="13"/>
      <c r="B958" s="67"/>
      <c r="C958" s="67"/>
      <c r="D958" s="68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3.5" customHeight="1">
      <c r="A959" s="13"/>
      <c r="B959" s="67"/>
      <c r="C959" s="67"/>
      <c r="D959" s="68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3.5" customHeight="1">
      <c r="A960" s="13"/>
      <c r="B960" s="67"/>
      <c r="C960" s="67"/>
      <c r="D960" s="68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3.5" customHeight="1">
      <c r="A961" s="13"/>
      <c r="B961" s="67"/>
      <c r="C961" s="67"/>
      <c r="D961" s="68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3.5" customHeight="1">
      <c r="A962" s="13"/>
      <c r="B962" s="67"/>
      <c r="C962" s="67"/>
      <c r="D962" s="68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3.5" customHeight="1">
      <c r="A963" s="13"/>
      <c r="B963" s="67"/>
      <c r="C963" s="67"/>
      <c r="D963" s="68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3.5" customHeight="1">
      <c r="A964" s="13"/>
      <c r="B964" s="67"/>
      <c r="C964" s="67"/>
      <c r="D964" s="68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3.5" customHeight="1">
      <c r="A965" s="13"/>
      <c r="B965" s="67"/>
      <c r="C965" s="67"/>
      <c r="D965" s="68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3.5" customHeight="1">
      <c r="A966" s="13"/>
      <c r="B966" s="67"/>
      <c r="C966" s="67"/>
      <c r="D966" s="68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3.5" customHeight="1">
      <c r="A967" s="13"/>
      <c r="B967" s="67"/>
      <c r="C967" s="67"/>
      <c r="D967" s="68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3.5" customHeight="1">
      <c r="A968" s="13"/>
      <c r="B968" s="67"/>
      <c r="C968" s="67"/>
      <c r="D968" s="68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3.5" customHeight="1">
      <c r="A969" s="13"/>
      <c r="B969" s="67"/>
      <c r="C969" s="67"/>
      <c r="D969" s="68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3.5" customHeight="1">
      <c r="A970" s="13"/>
      <c r="B970" s="67"/>
      <c r="C970" s="67"/>
      <c r="D970" s="68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3.5" customHeight="1">
      <c r="A971" s="13"/>
      <c r="B971" s="67"/>
      <c r="C971" s="67"/>
      <c r="D971" s="68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3.5" customHeight="1">
      <c r="A972" s="13"/>
      <c r="B972" s="67"/>
      <c r="C972" s="67"/>
      <c r="D972" s="68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3.5" customHeight="1">
      <c r="A973" s="13"/>
      <c r="B973" s="67"/>
      <c r="C973" s="67"/>
      <c r="D973" s="68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3.5" customHeight="1">
      <c r="A974" s="13"/>
      <c r="B974" s="67"/>
      <c r="C974" s="67"/>
      <c r="D974" s="68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3.5" customHeight="1">
      <c r="A975" s="13"/>
      <c r="B975" s="67"/>
      <c r="C975" s="67"/>
      <c r="D975" s="68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3.5" customHeight="1">
      <c r="A976" s="13"/>
      <c r="B976" s="67"/>
      <c r="C976" s="67"/>
      <c r="D976" s="68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3.5" customHeight="1">
      <c r="A977" s="13"/>
      <c r="B977" s="67"/>
      <c r="C977" s="67"/>
      <c r="D977" s="68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3.5" customHeight="1">
      <c r="A978" s="13"/>
      <c r="B978" s="67"/>
      <c r="C978" s="67"/>
      <c r="D978" s="68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3.5" customHeight="1">
      <c r="A979" s="13"/>
      <c r="B979" s="67"/>
      <c r="C979" s="67"/>
      <c r="D979" s="68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3.5" customHeight="1">
      <c r="A980" s="13"/>
      <c r="B980" s="67"/>
      <c r="C980" s="67"/>
      <c r="D980" s="68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3.5" customHeight="1">
      <c r="A981" s="13"/>
      <c r="B981" s="67"/>
      <c r="C981" s="67"/>
      <c r="D981" s="68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3.5" customHeight="1">
      <c r="A982" s="13"/>
      <c r="B982" s="67"/>
      <c r="C982" s="67"/>
      <c r="D982" s="68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3.5" customHeight="1">
      <c r="A983" s="13"/>
      <c r="B983" s="67"/>
      <c r="C983" s="67"/>
      <c r="D983" s="68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3.5" customHeight="1">
      <c r="A984" s="13"/>
      <c r="B984" s="67"/>
      <c r="C984" s="67"/>
      <c r="D984" s="68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3.5" customHeight="1">
      <c r="A985" s="13"/>
      <c r="B985" s="67"/>
      <c r="C985" s="67"/>
      <c r="D985" s="68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3.5" customHeight="1">
      <c r="A986" s="13"/>
      <c r="B986" s="67"/>
      <c r="C986" s="67"/>
      <c r="D986" s="68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3.5" customHeight="1">
      <c r="A987" s="13"/>
      <c r="B987" s="67"/>
      <c r="C987" s="67"/>
      <c r="D987" s="68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3.5" customHeight="1">
      <c r="A988" s="13"/>
      <c r="B988" s="67"/>
      <c r="C988" s="67"/>
      <c r="D988" s="68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3.5" customHeight="1">
      <c r="A989" s="13"/>
      <c r="B989" s="67"/>
      <c r="C989" s="67"/>
      <c r="D989" s="68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3.5" customHeight="1">
      <c r="A990" s="13"/>
      <c r="B990" s="67"/>
      <c r="C990" s="67"/>
      <c r="D990" s="68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3.5" customHeight="1">
      <c r="A991" s="13"/>
      <c r="B991" s="67"/>
      <c r="C991" s="67"/>
      <c r="D991" s="68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3.5" customHeight="1">
      <c r="A992" s="13"/>
      <c r="B992" s="67"/>
      <c r="C992" s="67"/>
      <c r="D992" s="68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3.5" customHeight="1">
      <c r="A993" s="13"/>
      <c r="B993" s="67"/>
      <c r="C993" s="67"/>
      <c r="D993" s="68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3.5" customHeight="1">
      <c r="A994" s="13"/>
      <c r="B994" s="67"/>
      <c r="C994" s="67"/>
      <c r="D994" s="68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3.5" customHeight="1">
      <c r="A995" s="13"/>
      <c r="B995" s="67"/>
      <c r="C995" s="67"/>
      <c r="D995" s="68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3.5" customHeight="1">
      <c r="A996" s="13"/>
      <c r="B996" s="67"/>
      <c r="C996" s="67"/>
      <c r="D996" s="68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3.5" customHeight="1">
      <c r="A997" s="13"/>
      <c r="B997" s="67"/>
      <c r="C997" s="67"/>
      <c r="D997" s="68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3.5" customHeight="1">
      <c r="A998" s="13"/>
      <c r="B998" s="67"/>
      <c r="C998" s="67"/>
      <c r="D998" s="68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3.5" customHeight="1">
      <c r="A999" s="13"/>
      <c r="B999" s="67"/>
      <c r="C999" s="67"/>
      <c r="D999" s="68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3.5" customHeight="1">
      <c r="A1000" s="13"/>
      <c r="B1000" s="67"/>
      <c r="C1000" s="67"/>
      <c r="D1000" s="68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rintOptions/>
  <pageMargins bottom="0.75" footer="0.0" header="0.0" left="0.7" right="0.7" top="0.75"/>
  <pageSetup orientation="portrait"/>
  <headerFooter>
    <oddFooter>&amp;L&amp;A&amp;R&amp;D    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showGridLines="0"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5.57"/>
    <col customWidth="1" min="2" max="2" width="65.57"/>
    <col customWidth="1" min="3" max="3" width="34.86"/>
    <col customWidth="1" min="4" max="5" width="27.57"/>
    <col customWidth="1" min="6" max="6" width="9.43"/>
    <col customWidth="1" min="7" max="26" width="8.0"/>
  </cols>
  <sheetData>
    <row r="1" ht="15.0" customHeight="1">
      <c r="A1" s="144"/>
      <c r="B1" s="6"/>
      <c r="C1" s="6"/>
      <c r="D1" s="75"/>
      <c r="E1" s="6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ht="18.0" customHeight="1">
      <c r="A2" s="144"/>
      <c r="B2" s="3" t="s">
        <v>35</v>
      </c>
      <c r="C2" s="145" t="str">
        <f>IF(RECAP!C4=0,"-",RECAP!C4)</f>
        <v>Ciudad Soil &amp; Water Conservation District</v>
      </c>
      <c r="D2" s="70"/>
      <c r="E2" s="6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ht="18.0" customHeight="1">
      <c r="A3" s="144"/>
      <c r="B3" s="3" t="s">
        <v>3</v>
      </c>
      <c r="C3" s="69">
        <f>IF(RECAP!G4=0,"-",RECAP!G4)</f>
        <v>2025</v>
      </c>
      <c r="D3" s="146"/>
      <c r="E3" s="12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ht="18.0" customHeight="1">
      <c r="A4" s="144"/>
      <c r="B4" s="147"/>
      <c r="C4" s="12"/>
      <c r="D4" s="148"/>
      <c r="E4" s="14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ht="18.0" customHeight="1">
      <c r="A5" s="144"/>
      <c r="B5" s="150"/>
      <c r="C5" s="16" t="str">
        <f>REVENUES!C5</f>
        <v>FY 2024</v>
      </c>
      <c r="D5" s="151" t="str">
        <f>REVENUES!D5</f>
        <v>FY 2025</v>
      </c>
      <c r="E5" s="17" t="str">
        <f>REVENUES!E5</f>
        <v>VARIANCE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ht="17.25" customHeight="1">
      <c r="A6" s="144"/>
      <c r="B6" s="152" t="s">
        <v>18</v>
      </c>
      <c r="C6" s="21" t="str">
        <f>REVENUES!C6</f>
        <v>YTD ACTUALS</v>
      </c>
      <c r="D6" s="153" t="str">
        <f>REVENUES!D6</f>
        <v>BUDGET</v>
      </c>
      <c r="E6" s="22" t="str">
        <f>REVENUES!E6</f>
        <v>BUDGET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ht="18.0" customHeight="1">
      <c r="A7" s="144"/>
      <c r="B7" s="154"/>
      <c r="C7" s="155" t="str">
        <f>REVENUES!C7</f>
        <v/>
      </c>
      <c r="D7" s="156" t="str">
        <f>REVENUES!D7</f>
        <v>REQUEST</v>
      </c>
      <c r="E7" s="157" t="str">
        <f>REVENUES!E7</f>
        <v>REQUEST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ht="18.0" customHeight="1">
      <c r="A8" s="144"/>
      <c r="B8" s="158" t="s">
        <v>42</v>
      </c>
      <c r="C8" s="159"/>
      <c r="D8" s="160"/>
      <c r="E8" s="161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ht="18.0" customHeight="1">
      <c r="A9" s="144"/>
      <c r="B9" s="162"/>
      <c r="C9" s="93">
        <v>0.0</v>
      </c>
      <c r="D9" s="94">
        <v>0.0</v>
      </c>
      <c r="E9" s="95" t="str">
        <f t="shared" ref="E9:E23" si="1">IFERROR((D9-C9)/C9,"-")</f>
        <v>-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ht="18.0" customHeight="1">
      <c r="A10" s="144"/>
      <c r="B10" s="162"/>
      <c r="C10" s="93">
        <v>0.0</v>
      </c>
      <c r="D10" s="94">
        <v>0.0</v>
      </c>
      <c r="E10" s="95" t="str">
        <f t="shared" si="1"/>
        <v>-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ht="18.0" customHeight="1">
      <c r="A11" s="144"/>
      <c r="B11" s="162"/>
      <c r="C11" s="93">
        <v>0.0</v>
      </c>
      <c r="D11" s="94">
        <v>0.0</v>
      </c>
      <c r="E11" s="132" t="str">
        <f t="shared" si="1"/>
        <v>-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ht="18.0" customHeight="1">
      <c r="A12" s="144"/>
      <c r="B12" s="162"/>
      <c r="C12" s="93">
        <v>0.0</v>
      </c>
      <c r="D12" s="94">
        <v>0.0</v>
      </c>
      <c r="E12" s="132" t="str">
        <f t="shared" si="1"/>
        <v>-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ht="18.0" customHeight="1">
      <c r="A13" s="144"/>
      <c r="B13" s="162" t="s">
        <v>77</v>
      </c>
      <c r="C13" s="118">
        <v>0.0</v>
      </c>
      <c r="D13" s="118">
        <v>22993.0</v>
      </c>
      <c r="E13" s="95" t="str">
        <f t="shared" si="1"/>
        <v>-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ht="18.0" customHeight="1">
      <c r="A14" s="144"/>
      <c r="B14" s="162" t="s">
        <v>78</v>
      </c>
      <c r="C14" s="94">
        <v>170.63</v>
      </c>
      <c r="D14" s="118">
        <v>500.0</v>
      </c>
      <c r="E14" s="95">
        <f t="shared" si="1"/>
        <v>1.93031706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ht="18.0" customHeight="1">
      <c r="A15" s="144"/>
      <c r="B15" s="162" t="s">
        <v>79</v>
      </c>
      <c r="C15" s="118">
        <v>9268.95</v>
      </c>
      <c r="D15" s="118">
        <v>12199.0</v>
      </c>
      <c r="E15" s="95">
        <f t="shared" si="1"/>
        <v>0.3161145545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ht="18.0" customHeight="1">
      <c r="A16" s="144"/>
      <c r="B16" s="162" t="s">
        <v>80</v>
      </c>
      <c r="C16" s="94">
        <v>659.2</v>
      </c>
      <c r="D16" s="118">
        <v>12199.0</v>
      </c>
      <c r="E16" s="95">
        <f t="shared" si="1"/>
        <v>17.50576456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ht="18.0" customHeight="1">
      <c r="A17" s="144"/>
      <c r="B17" s="162" t="s">
        <v>81</v>
      </c>
      <c r="C17" s="118">
        <v>2678.75</v>
      </c>
      <c r="D17" s="118">
        <v>5900.0</v>
      </c>
      <c r="E17" s="132">
        <f t="shared" si="1"/>
        <v>1.202519832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ht="18.0" customHeight="1">
      <c r="A18" s="144"/>
      <c r="B18" s="162" t="s">
        <v>82</v>
      </c>
      <c r="C18" s="94">
        <v>1958.8</v>
      </c>
      <c r="D18" s="118">
        <v>7000.0</v>
      </c>
      <c r="E18" s="95">
        <f t="shared" si="1"/>
        <v>2.5736165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ht="18.0" customHeight="1">
      <c r="A19" s="144"/>
      <c r="B19" s="162" t="s">
        <v>83</v>
      </c>
      <c r="C19" s="118">
        <v>9955.0</v>
      </c>
      <c r="D19" s="118">
        <v>20707.0</v>
      </c>
      <c r="E19" s="95">
        <f t="shared" si="1"/>
        <v>1.080060271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ht="18.0" customHeight="1">
      <c r="A20" s="144"/>
      <c r="B20" s="162" t="s">
        <v>84</v>
      </c>
      <c r="C20" s="118">
        <v>450.03</v>
      </c>
      <c r="D20" s="118">
        <v>1000.0</v>
      </c>
      <c r="E20" s="95">
        <f t="shared" si="1"/>
        <v>1.222074084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ht="18.0" customHeight="1">
      <c r="A21" s="144"/>
      <c r="B21" s="162" t="s">
        <v>85</v>
      </c>
      <c r="C21" s="94">
        <v>775.0</v>
      </c>
      <c r="D21" s="118">
        <v>1000.0</v>
      </c>
      <c r="E21" s="95">
        <f t="shared" si="1"/>
        <v>0.2903225806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ht="18.0" customHeight="1">
      <c r="A22" s="144"/>
      <c r="B22" s="162" t="s">
        <v>86</v>
      </c>
      <c r="C22" s="118">
        <v>378.0</v>
      </c>
      <c r="D22" s="118">
        <v>2045.4</v>
      </c>
      <c r="E22" s="95">
        <f t="shared" si="1"/>
        <v>4.411111111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ht="18.0" customHeight="1">
      <c r="A23" s="144"/>
      <c r="B23" s="162" t="s">
        <v>87</v>
      </c>
      <c r="C23" s="94">
        <v>1505.0</v>
      </c>
      <c r="D23" s="118">
        <v>1900.0</v>
      </c>
      <c r="E23" s="95">
        <f t="shared" si="1"/>
        <v>0.2624584718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ht="18.0" customHeight="1">
      <c r="A24" s="144"/>
      <c r="B24" s="163" t="s">
        <v>88</v>
      </c>
      <c r="C24" s="118">
        <v>553.45</v>
      </c>
      <c r="D24" s="118">
        <v>7419.0</v>
      </c>
      <c r="E24" s="95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ht="18.0" customHeight="1">
      <c r="A25" s="144"/>
      <c r="B25" s="92" t="s">
        <v>89</v>
      </c>
      <c r="C25" s="118">
        <v>5122.79</v>
      </c>
      <c r="D25" s="118">
        <v>8822.62</v>
      </c>
      <c r="E25" s="95">
        <f t="shared" ref="E25:E27" si="2">IFERROR((D25-C25)/C25,"-")</f>
        <v>0.7222294882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ht="18.0" customHeight="1">
      <c r="A26" s="144"/>
      <c r="B26" s="92" t="s">
        <v>90</v>
      </c>
      <c r="C26" s="118">
        <v>1419.93</v>
      </c>
      <c r="D26" s="118">
        <v>1032.0</v>
      </c>
      <c r="E26" s="95">
        <f t="shared" si="2"/>
        <v>-0.2732036086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ht="18.0" customHeight="1">
      <c r="A27" s="144"/>
      <c r="B27" s="164" t="s">
        <v>91</v>
      </c>
      <c r="C27" s="165">
        <f t="shared" ref="C27:D27" si="3">SUM(C13:C26)</f>
        <v>34895.53</v>
      </c>
      <c r="D27" s="166">
        <f t="shared" si="3"/>
        <v>104717.02</v>
      </c>
      <c r="E27" s="167">
        <f t="shared" si="2"/>
        <v>2.000872031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ht="18.0" customHeight="1">
      <c r="A28" s="144"/>
      <c r="B28" s="168" t="s">
        <v>52</v>
      </c>
      <c r="C28" s="169"/>
      <c r="D28" s="126"/>
      <c r="E28" s="130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ht="18.0" customHeight="1">
      <c r="A29" s="144"/>
      <c r="B29" s="162"/>
      <c r="C29" s="93"/>
      <c r="D29" s="94"/>
      <c r="E29" s="132" t="str">
        <f t="shared" ref="E29:E36" si="4">IFERROR((D29-C29)/C29,"-")</f>
        <v>-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ht="18.0" customHeight="1">
      <c r="A30" s="144"/>
      <c r="B30" s="162" t="s">
        <v>77</v>
      </c>
      <c r="C30" s="118">
        <v>371008.62</v>
      </c>
      <c r="D30" s="94">
        <f>652716.39-22993</f>
        <v>629723.39</v>
      </c>
      <c r="E30" s="132">
        <f t="shared" si="4"/>
        <v>0.6973281915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ht="18.0" customHeight="1">
      <c r="A31" s="144"/>
      <c r="B31" s="162" t="s">
        <v>92</v>
      </c>
      <c r="C31" s="118">
        <v>2837.86</v>
      </c>
      <c r="D31" s="118">
        <v>4000.0</v>
      </c>
      <c r="E31" s="132">
        <f t="shared" si="4"/>
        <v>0.4095128019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ht="18.0" customHeight="1">
      <c r="A32" s="144"/>
      <c r="B32" s="162" t="s">
        <v>93</v>
      </c>
      <c r="C32" s="118">
        <f>1661534.15+1-0.13</f>
        <v>1661535.02</v>
      </c>
      <c r="D32" s="118">
        <f>2615943+1727</f>
        <v>2617670</v>
      </c>
      <c r="E32" s="132">
        <f t="shared" si="4"/>
        <v>0.5754528003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ht="18.0" customHeight="1">
      <c r="A33" s="144"/>
      <c r="B33" s="162" t="s">
        <v>94</v>
      </c>
      <c r="C33" s="118">
        <v>42431.73</v>
      </c>
      <c r="D33" s="118">
        <v>133778.6</v>
      </c>
      <c r="E33" s="132">
        <f t="shared" si="4"/>
        <v>2.152796268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</row>
    <row r="34" ht="18.0" customHeight="1">
      <c r="A34" s="144"/>
      <c r="B34" s="162" t="s">
        <v>95</v>
      </c>
      <c r="C34" s="118">
        <v>122482.87</v>
      </c>
      <c r="D34" s="118">
        <v>117500.0</v>
      </c>
      <c r="E34" s="132">
        <f t="shared" si="4"/>
        <v>-0.04068217866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ht="18.0" customHeight="1">
      <c r="A35" s="144"/>
      <c r="B35" s="162"/>
      <c r="C35" s="94"/>
      <c r="D35" s="94"/>
      <c r="E35" s="132" t="str">
        <f t="shared" si="4"/>
        <v>-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ht="18.0" customHeight="1">
      <c r="A36" s="144"/>
      <c r="B36" s="170" t="s">
        <v>96</v>
      </c>
      <c r="C36" s="139">
        <f>SUM(C29:C34)</f>
        <v>2200296.1</v>
      </c>
      <c r="D36" s="166">
        <f>SUM(D29:D35)</f>
        <v>3502671.99</v>
      </c>
      <c r="E36" s="167">
        <f t="shared" si="4"/>
        <v>0.5919093753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</row>
    <row r="37" ht="18.0" customHeight="1">
      <c r="A37" s="144"/>
      <c r="B37" s="168" t="s">
        <v>60</v>
      </c>
      <c r="C37" s="171"/>
      <c r="D37" s="126"/>
      <c r="E37" s="127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ht="18.0" customHeight="1">
      <c r="A38" s="144"/>
      <c r="B38" s="162"/>
      <c r="C38" s="93">
        <v>0.0</v>
      </c>
      <c r="D38" s="94">
        <v>0.0</v>
      </c>
      <c r="E38" s="95" t="str">
        <f t="shared" ref="E38:E40" si="5">IFERROR((D38-C38)/C38,"-")</f>
        <v>-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ht="18.0" customHeight="1">
      <c r="A39" s="144"/>
      <c r="B39" s="162"/>
      <c r="C39" s="93">
        <v>0.0</v>
      </c>
      <c r="D39" s="94">
        <v>0.0</v>
      </c>
      <c r="E39" s="95" t="str">
        <f t="shared" si="5"/>
        <v>-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</row>
    <row r="40" ht="18.0" customHeight="1">
      <c r="A40" s="144"/>
      <c r="B40" s="170" t="s">
        <v>97</v>
      </c>
      <c r="C40" s="172">
        <f t="shared" ref="C40:D40" si="6">SUM(C38:C39)</f>
        <v>0</v>
      </c>
      <c r="D40" s="166">
        <f t="shared" si="6"/>
        <v>0</v>
      </c>
      <c r="E40" s="167" t="str">
        <f t="shared" si="5"/>
        <v>-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ht="18.0" customHeight="1">
      <c r="A41" s="144"/>
      <c r="B41" s="168" t="s">
        <v>64</v>
      </c>
      <c r="C41" s="173"/>
      <c r="D41" s="174"/>
      <c r="E41" s="175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ht="18.0" customHeight="1">
      <c r="A42" s="144"/>
      <c r="B42" s="162" t="s">
        <v>98</v>
      </c>
      <c r="C42" s="93">
        <v>0.0</v>
      </c>
      <c r="D42" s="94"/>
      <c r="E42" s="95" t="str">
        <f t="shared" ref="E42:E46" si="7">IFERROR((D42-C42)/C42,"-")</f>
        <v>-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</row>
    <row r="43" ht="18.0" customHeight="1">
      <c r="A43" s="144"/>
      <c r="B43" s="162" t="s">
        <v>99</v>
      </c>
      <c r="C43" s="93">
        <v>0.0</v>
      </c>
      <c r="D43" s="94">
        <v>0.0</v>
      </c>
      <c r="E43" s="95" t="str">
        <f t="shared" si="7"/>
        <v>-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ht="18.0" customHeight="1">
      <c r="A44" s="144"/>
      <c r="B44" s="176" t="s">
        <v>100</v>
      </c>
      <c r="C44" s="93"/>
      <c r="D44" s="94"/>
      <c r="E44" s="95" t="str">
        <f t="shared" si="7"/>
        <v>-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ht="18.0" customHeight="1">
      <c r="A45" s="144"/>
      <c r="B45" s="170" t="s">
        <v>101</v>
      </c>
      <c r="C45" s="172">
        <f t="shared" ref="C45:D45" si="8">SUM(C42:C44)</f>
        <v>0</v>
      </c>
      <c r="D45" s="166">
        <f t="shared" si="8"/>
        <v>0</v>
      </c>
      <c r="E45" s="167" t="str">
        <f t="shared" si="7"/>
        <v>-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ht="18.75" customHeight="1">
      <c r="A46" s="144"/>
      <c r="B46" s="177" t="s">
        <v>102</v>
      </c>
      <c r="C46" s="178">
        <f t="shared" ref="C46:D46" si="9">C45+C36+C27+C40</f>
        <v>2235191.63</v>
      </c>
      <c r="D46" s="179">
        <f t="shared" si="9"/>
        <v>3607389.01</v>
      </c>
      <c r="E46" s="180">
        <f t="shared" si="7"/>
        <v>0.6139059227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ht="15.0" customHeight="1">
      <c r="A47" s="144"/>
      <c r="B47" s="144"/>
      <c r="C47" s="181">
        <f>2235191.63-C46</f>
        <v>0</v>
      </c>
      <c r="D47" s="182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ht="14.25" customHeight="1">
      <c r="A48" s="144"/>
      <c r="B48" s="144"/>
      <c r="C48" s="144"/>
      <c r="D48" s="182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</row>
    <row r="49" ht="14.25" customHeight="1">
      <c r="A49" s="144"/>
      <c r="B49" s="144"/>
      <c r="C49" s="144"/>
      <c r="D49" s="182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ht="14.25" customHeight="1">
      <c r="A50" s="144"/>
      <c r="B50" s="144"/>
      <c r="C50" s="144"/>
      <c r="D50" s="182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ht="14.25" customHeight="1">
      <c r="A51" s="144"/>
      <c r="B51" s="144"/>
      <c r="C51" s="144"/>
      <c r="D51" s="182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ht="14.25" customHeight="1">
      <c r="A52" s="144"/>
      <c r="B52" s="144"/>
      <c r="C52" s="144"/>
      <c r="D52" s="182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ht="14.25" customHeight="1">
      <c r="A53" s="144"/>
      <c r="B53" s="144"/>
      <c r="C53" s="144"/>
      <c r="D53" s="182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ht="14.25" customHeight="1">
      <c r="A54" s="144"/>
      <c r="B54" s="144"/>
      <c r="C54" s="144"/>
      <c r="D54" s="182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</row>
    <row r="55" ht="14.25" customHeight="1">
      <c r="A55" s="144"/>
      <c r="B55" s="144"/>
      <c r="C55" s="144"/>
      <c r="D55" s="182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</row>
    <row r="56" ht="14.25" customHeight="1">
      <c r="A56" s="144"/>
      <c r="B56" s="144"/>
      <c r="C56" s="144"/>
      <c r="D56" s="182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</row>
    <row r="57" ht="14.25" customHeight="1">
      <c r="A57" s="144"/>
      <c r="B57" s="144"/>
      <c r="C57" s="144"/>
      <c r="D57" s="182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</row>
    <row r="58" ht="14.25" customHeight="1">
      <c r="A58" s="144"/>
      <c r="B58" s="144"/>
      <c r="C58" s="144"/>
      <c r="D58" s="182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ht="14.25" customHeight="1">
      <c r="A59" s="144"/>
      <c r="B59" s="144"/>
      <c r="C59" s="144"/>
      <c r="D59" s="182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ht="14.25" customHeight="1">
      <c r="A60" s="144"/>
      <c r="B60" s="144"/>
      <c r="C60" s="144"/>
      <c r="D60" s="182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</row>
    <row r="61" ht="14.25" customHeight="1">
      <c r="A61" s="144"/>
      <c r="B61" s="144"/>
      <c r="C61" s="144"/>
      <c r="D61" s="182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ht="14.25" customHeight="1">
      <c r="A62" s="144"/>
      <c r="B62" s="144"/>
      <c r="C62" s="144"/>
      <c r="D62" s="182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ht="14.25" customHeight="1">
      <c r="A63" s="144"/>
      <c r="B63" s="144"/>
      <c r="C63" s="144"/>
      <c r="D63" s="182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</row>
    <row r="64" ht="14.25" customHeight="1">
      <c r="A64" s="144"/>
      <c r="B64" s="144"/>
      <c r="C64" s="144"/>
      <c r="D64" s="182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ht="14.25" customHeight="1">
      <c r="A65" s="144"/>
      <c r="B65" s="144"/>
      <c r="C65" s="144"/>
      <c r="D65" s="182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ht="14.25" customHeight="1">
      <c r="A66" s="144"/>
      <c r="B66" s="144"/>
      <c r="C66" s="144"/>
      <c r="D66" s="182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ht="14.25" customHeight="1">
      <c r="A67" s="144"/>
      <c r="B67" s="144"/>
      <c r="C67" s="144"/>
      <c r="D67" s="182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ht="14.25" customHeight="1">
      <c r="A68" s="144"/>
      <c r="B68" s="144"/>
      <c r="C68" s="144"/>
      <c r="D68" s="182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ht="14.25" customHeight="1">
      <c r="A69" s="144"/>
      <c r="B69" s="144"/>
      <c r="C69" s="144"/>
      <c r="D69" s="182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</row>
    <row r="70" ht="14.25" customHeight="1">
      <c r="A70" s="144"/>
      <c r="B70" s="144"/>
      <c r="C70" s="144"/>
      <c r="D70" s="182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ht="14.25" customHeight="1">
      <c r="A71" s="144"/>
      <c r="B71" s="144"/>
      <c r="C71" s="144"/>
      <c r="D71" s="182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ht="14.25" customHeight="1">
      <c r="A72" s="144"/>
      <c r="B72" s="144"/>
      <c r="C72" s="144"/>
      <c r="D72" s="182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</row>
    <row r="73" ht="14.25" customHeight="1">
      <c r="A73" s="144"/>
      <c r="B73" s="144"/>
      <c r="C73" s="144"/>
      <c r="D73" s="182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14.25" customHeight="1">
      <c r="A74" s="144"/>
      <c r="B74" s="144"/>
      <c r="C74" s="144"/>
      <c r="D74" s="182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14.25" customHeight="1">
      <c r="A75" s="144"/>
      <c r="B75" s="144"/>
      <c r="C75" s="144"/>
      <c r="D75" s="182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</row>
    <row r="76" ht="14.25" customHeight="1">
      <c r="A76" s="144"/>
      <c r="B76" s="144"/>
      <c r="C76" s="144"/>
      <c r="D76" s="182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ht="14.25" customHeight="1">
      <c r="A77" s="144"/>
      <c r="B77" s="144"/>
      <c r="C77" s="144"/>
      <c r="D77" s="182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ht="14.25" customHeight="1">
      <c r="A78" s="144"/>
      <c r="B78" s="144"/>
      <c r="C78" s="144"/>
      <c r="D78" s="182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ht="14.25" customHeight="1">
      <c r="A79" s="144"/>
      <c r="B79" s="144"/>
      <c r="C79" s="144"/>
      <c r="D79" s="182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ht="14.25" customHeight="1">
      <c r="A80" s="144"/>
      <c r="B80" s="144"/>
      <c r="C80" s="144"/>
      <c r="D80" s="182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ht="14.25" customHeight="1">
      <c r="A81" s="144"/>
      <c r="B81" s="144"/>
      <c r="C81" s="144"/>
      <c r="D81" s="182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</row>
    <row r="82" ht="14.25" customHeight="1">
      <c r="A82" s="144"/>
      <c r="B82" s="144"/>
      <c r="C82" s="144"/>
      <c r="D82" s="182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ht="14.25" customHeight="1">
      <c r="A83" s="144"/>
      <c r="B83" s="144"/>
      <c r="C83" s="144"/>
      <c r="D83" s="182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ht="14.25" customHeight="1">
      <c r="A84" s="144"/>
      <c r="B84" s="144"/>
      <c r="C84" s="144"/>
      <c r="D84" s="182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</row>
    <row r="85" ht="14.25" customHeight="1">
      <c r="A85" s="144"/>
      <c r="B85" s="144"/>
      <c r="C85" s="144"/>
      <c r="D85" s="182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ht="14.25" customHeight="1">
      <c r="A86" s="144"/>
      <c r="B86" s="144"/>
      <c r="C86" s="144"/>
      <c r="D86" s="182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ht="14.25" customHeight="1">
      <c r="A87" s="144"/>
      <c r="B87" s="144"/>
      <c r="C87" s="144"/>
      <c r="D87" s="182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</row>
    <row r="88" ht="14.25" customHeight="1">
      <c r="A88" s="144"/>
      <c r="B88" s="144"/>
      <c r="C88" s="144"/>
      <c r="D88" s="182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ht="14.25" customHeight="1">
      <c r="A89" s="144"/>
      <c r="B89" s="144"/>
      <c r="C89" s="144"/>
      <c r="D89" s="182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ht="14.25" customHeight="1">
      <c r="A90" s="144"/>
      <c r="B90" s="144"/>
      <c r="C90" s="144"/>
      <c r="D90" s="182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</row>
    <row r="91" ht="14.25" customHeight="1">
      <c r="A91" s="144"/>
      <c r="B91" s="144"/>
      <c r="C91" s="144"/>
      <c r="D91" s="182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ht="14.25" customHeight="1">
      <c r="A92" s="144"/>
      <c r="B92" s="144"/>
      <c r="C92" s="144"/>
      <c r="D92" s="182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ht="14.25" customHeight="1">
      <c r="A93" s="144"/>
      <c r="B93" s="144"/>
      <c r="C93" s="144"/>
      <c r="D93" s="182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</row>
    <row r="94" ht="14.25" customHeight="1">
      <c r="A94" s="144"/>
      <c r="B94" s="144"/>
      <c r="C94" s="144"/>
      <c r="D94" s="182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ht="14.25" customHeight="1">
      <c r="A95" s="144"/>
      <c r="B95" s="144"/>
      <c r="C95" s="144"/>
      <c r="D95" s="182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ht="14.25" customHeight="1">
      <c r="A96" s="144"/>
      <c r="B96" s="144"/>
      <c r="C96" s="144"/>
      <c r="D96" s="182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</row>
    <row r="97" ht="14.25" customHeight="1">
      <c r="A97" s="144"/>
      <c r="B97" s="144"/>
      <c r="C97" s="144"/>
      <c r="D97" s="182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ht="14.25" customHeight="1">
      <c r="A98" s="144"/>
      <c r="B98" s="144"/>
      <c r="C98" s="144"/>
      <c r="D98" s="182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ht="14.25" customHeight="1">
      <c r="A99" s="144"/>
      <c r="B99" s="144"/>
      <c r="C99" s="144"/>
      <c r="D99" s="182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</row>
    <row r="100" ht="14.25" customHeight="1">
      <c r="A100" s="144"/>
      <c r="B100" s="144"/>
      <c r="C100" s="144"/>
      <c r="D100" s="182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ht="14.25" customHeight="1">
      <c r="A101" s="144"/>
      <c r="B101" s="144"/>
      <c r="C101" s="144"/>
      <c r="D101" s="182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ht="14.25" customHeight="1">
      <c r="A102" s="144"/>
      <c r="B102" s="144"/>
      <c r="C102" s="144"/>
      <c r="D102" s="182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</row>
    <row r="103" ht="14.25" customHeight="1">
      <c r="A103" s="144"/>
      <c r="B103" s="144"/>
      <c r="C103" s="144"/>
      <c r="D103" s="182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ht="14.25" customHeight="1">
      <c r="A104" s="144"/>
      <c r="B104" s="144"/>
      <c r="C104" s="144"/>
      <c r="D104" s="182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ht="14.25" customHeight="1">
      <c r="A105" s="144"/>
      <c r="B105" s="144"/>
      <c r="C105" s="144"/>
      <c r="D105" s="182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ht="14.25" customHeight="1">
      <c r="A106" s="144"/>
      <c r="B106" s="144"/>
      <c r="C106" s="144"/>
      <c r="D106" s="182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ht="14.25" customHeight="1">
      <c r="A107" s="144"/>
      <c r="B107" s="144"/>
      <c r="C107" s="144"/>
      <c r="D107" s="182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ht="14.25" customHeight="1">
      <c r="A108" s="144"/>
      <c r="B108" s="144"/>
      <c r="C108" s="144"/>
      <c r="D108" s="182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ht="14.25" customHeight="1">
      <c r="A109" s="144"/>
      <c r="B109" s="144"/>
      <c r="C109" s="144"/>
      <c r="D109" s="182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ht="14.25" customHeight="1">
      <c r="A110" s="144"/>
      <c r="B110" s="144"/>
      <c r="C110" s="144"/>
      <c r="D110" s="182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ht="14.25" customHeight="1">
      <c r="A111" s="144"/>
      <c r="B111" s="144"/>
      <c r="C111" s="144"/>
      <c r="D111" s="182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ht="14.25" customHeight="1">
      <c r="A112" s="144"/>
      <c r="B112" s="144"/>
      <c r="C112" s="144"/>
      <c r="D112" s="182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ht="14.25" customHeight="1">
      <c r="A113" s="144"/>
      <c r="B113" s="144"/>
      <c r="C113" s="144"/>
      <c r="D113" s="182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ht="14.25" customHeight="1">
      <c r="A114" s="144"/>
      <c r="B114" s="144"/>
      <c r="C114" s="144"/>
      <c r="D114" s="182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ht="14.25" customHeight="1">
      <c r="A115" s="144"/>
      <c r="B115" s="144"/>
      <c r="C115" s="144"/>
      <c r="D115" s="182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ht="14.25" customHeight="1">
      <c r="A116" s="144"/>
      <c r="B116" s="144"/>
      <c r="C116" s="144"/>
      <c r="D116" s="182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ht="14.25" customHeight="1">
      <c r="A117" s="144"/>
      <c r="B117" s="144"/>
      <c r="C117" s="144"/>
      <c r="D117" s="182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</row>
    <row r="118" ht="14.25" customHeight="1">
      <c r="A118" s="144"/>
      <c r="B118" s="144"/>
      <c r="C118" s="144"/>
      <c r="D118" s="182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ht="14.25" customHeight="1">
      <c r="A119" s="144"/>
      <c r="B119" s="144"/>
      <c r="C119" s="144"/>
      <c r="D119" s="182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ht="14.25" customHeight="1">
      <c r="A120" s="144"/>
      <c r="B120" s="144"/>
      <c r="C120" s="144"/>
      <c r="D120" s="182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ht="14.25" customHeight="1">
      <c r="A121" s="144"/>
      <c r="B121" s="144"/>
      <c r="C121" s="144"/>
      <c r="D121" s="182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ht="14.25" customHeight="1">
      <c r="A122" s="144"/>
      <c r="B122" s="144"/>
      <c r="C122" s="144"/>
      <c r="D122" s="182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ht="14.25" customHeight="1">
      <c r="A123" s="144"/>
      <c r="B123" s="144"/>
      <c r="C123" s="144"/>
      <c r="D123" s="182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</row>
    <row r="124" ht="14.25" customHeight="1">
      <c r="A124" s="144"/>
      <c r="B124" s="144"/>
      <c r="C124" s="144"/>
      <c r="D124" s="182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ht="14.25" customHeight="1">
      <c r="A125" s="144"/>
      <c r="B125" s="144"/>
      <c r="C125" s="144"/>
      <c r="D125" s="182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ht="14.25" customHeight="1">
      <c r="A126" s="144"/>
      <c r="B126" s="144"/>
      <c r="C126" s="144"/>
      <c r="D126" s="182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</row>
    <row r="127" ht="14.25" customHeight="1">
      <c r="A127" s="144"/>
      <c r="B127" s="144"/>
      <c r="C127" s="144"/>
      <c r="D127" s="182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ht="14.25" customHeight="1">
      <c r="A128" s="144"/>
      <c r="B128" s="144"/>
      <c r="C128" s="144"/>
      <c r="D128" s="182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ht="14.25" customHeight="1">
      <c r="A129" s="144"/>
      <c r="B129" s="144"/>
      <c r="C129" s="144"/>
      <c r="D129" s="182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</row>
    <row r="130" ht="14.25" customHeight="1">
      <c r="A130" s="144"/>
      <c r="B130" s="144"/>
      <c r="C130" s="144"/>
      <c r="D130" s="182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ht="14.25" customHeight="1">
      <c r="A131" s="144"/>
      <c r="B131" s="144"/>
      <c r="C131" s="144"/>
      <c r="D131" s="182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ht="14.25" customHeight="1">
      <c r="A132" s="144"/>
      <c r="B132" s="144"/>
      <c r="C132" s="144"/>
      <c r="D132" s="182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</row>
    <row r="133" ht="14.25" customHeight="1">
      <c r="A133" s="144"/>
      <c r="B133" s="144"/>
      <c r="C133" s="144"/>
      <c r="D133" s="182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ht="14.25" customHeight="1">
      <c r="A134" s="144"/>
      <c r="B134" s="144"/>
      <c r="C134" s="144"/>
      <c r="D134" s="182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ht="14.25" customHeight="1">
      <c r="A135" s="144"/>
      <c r="B135" s="144"/>
      <c r="C135" s="144"/>
      <c r="D135" s="182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</row>
    <row r="136" ht="14.25" customHeight="1">
      <c r="A136" s="144"/>
      <c r="B136" s="144"/>
      <c r="C136" s="144"/>
      <c r="D136" s="182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ht="14.25" customHeight="1">
      <c r="A137" s="144"/>
      <c r="B137" s="144"/>
      <c r="C137" s="144"/>
      <c r="D137" s="182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ht="14.25" customHeight="1">
      <c r="A138" s="144"/>
      <c r="B138" s="144"/>
      <c r="C138" s="144"/>
      <c r="D138" s="182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</row>
    <row r="139" ht="14.25" customHeight="1">
      <c r="A139" s="144"/>
      <c r="B139" s="144"/>
      <c r="C139" s="144"/>
      <c r="D139" s="182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ht="14.25" customHeight="1">
      <c r="A140" s="144"/>
      <c r="B140" s="144"/>
      <c r="C140" s="144"/>
      <c r="D140" s="182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ht="14.25" customHeight="1">
      <c r="A141" s="144"/>
      <c r="B141" s="144"/>
      <c r="C141" s="144"/>
      <c r="D141" s="182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</row>
    <row r="142" ht="14.25" customHeight="1">
      <c r="A142" s="144"/>
      <c r="B142" s="144"/>
      <c r="C142" s="144"/>
      <c r="D142" s="182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ht="14.25" customHeight="1">
      <c r="A143" s="144"/>
      <c r="B143" s="144"/>
      <c r="C143" s="144"/>
      <c r="D143" s="182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ht="14.25" customHeight="1">
      <c r="A144" s="144"/>
      <c r="B144" s="144"/>
      <c r="C144" s="144"/>
      <c r="D144" s="182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ht="14.25" customHeight="1">
      <c r="A145" s="144"/>
      <c r="B145" s="144"/>
      <c r="C145" s="144"/>
      <c r="D145" s="182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ht="14.25" customHeight="1">
      <c r="A146" s="144"/>
      <c r="B146" s="144"/>
      <c r="C146" s="144"/>
      <c r="D146" s="182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ht="14.25" customHeight="1">
      <c r="A147" s="144"/>
      <c r="B147" s="144"/>
      <c r="C147" s="144"/>
      <c r="D147" s="182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</row>
    <row r="148" ht="14.25" customHeight="1">
      <c r="A148" s="144"/>
      <c r="B148" s="144"/>
      <c r="C148" s="144"/>
      <c r="D148" s="182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ht="14.25" customHeight="1">
      <c r="A149" s="144"/>
      <c r="B149" s="144"/>
      <c r="C149" s="144"/>
      <c r="D149" s="182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ht="14.25" customHeight="1">
      <c r="A150" s="144"/>
      <c r="B150" s="144"/>
      <c r="C150" s="144"/>
      <c r="D150" s="182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</row>
    <row r="151" ht="14.25" customHeight="1">
      <c r="A151" s="144"/>
      <c r="B151" s="144"/>
      <c r="C151" s="144"/>
      <c r="D151" s="182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ht="14.25" customHeight="1">
      <c r="A152" s="144"/>
      <c r="B152" s="144"/>
      <c r="C152" s="144"/>
      <c r="D152" s="182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ht="14.25" customHeight="1">
      <c r="A153" s="144"/>
      <c r="B153" s="144"/>
      <c r="C153" s="144"/>
      <c r="D153" s="182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</row>
    <row r="154" ht="14.25" customHeight="1">
      <c r="A154" s="144"/>
      <c r="B154" s="144"/>
      <c r="C154" s="144"/>
      <c r="D154" s="182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ht="14.25" customHeight="1">
      <c r="A155" s="144"/>
      <c r="B155" s="144"/>
      <c r="C155" s="144"/>
      <c r="D155" s="182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ht="14.25" customHeight="1">
      <c r="A156" s="144"/>
      <c r="B156" s="144"/>
      <c r="C156" s="144"/>
      <c r="D156" s="182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</row>
    <row r="157" ht="14.25" customHeight="1">
      <c r="A157" s="144"/>
      <c r="B157" s="144"/>
      <c r="C157" s="144"/>
      <c r="D157" s="182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ht="14.25" customHeight="1">
      <c r="A158" s="144"/>
      <c r="B158" s="144"/>
      <c r="C158" s="144"/>
      <c r="D158" s="182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ht="14.25" customHeight="1">
      <c r="A159" s="144"/>
      <c r="B159" s="144"/>
      <c r="C159" s="144"/>
      <c r="D159" s="182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</row>
    <row r="160" ht="14.25" customHeight="1">
      <c r="A160" s="144"/>
      <c r="B160" s="144"/>
      <c r="C160" s="144"/>
      <c r="D160" s="182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ht="14.25" customHeight="1">
      <c r="A161" s="144"/>
      <c r="B161" s="144"/>
      <c r="C161" s="144"/>
      <c r="D161" s="182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ht="14.25" customHeight="1">
      <c r="A162" s="144"/>
      <c r="B162" s="144"/>
      <c r="C162" s="144"/>
      <c r="D162" s="182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ht="14.25" customHeight="1">
      <c r="A163" s="144"/>
      <c r="B163" s="144"/>
      <c r="C163" s="144"/>
      <c r="D163" s="182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ht="14.25" customHeight="1">
      <c r="A164" s="144"/>
      <c r="B164" s="144"/>
      <c r="C164" s="144"/>
      <c r="D164" s="182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ht="14.25" customHeight="1">
      <c r="A165" s="144"/>
      <c r="B165" s="144"/>
      <c r="C165" s="144"/>
      <c r="D165" s="182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</row>
    <row r="166" ht="14.25" customHeight="1">
      <c r="A166" s="144"/>
      <c r="B166" s="144"/>
      <c r="C166" s="144"/>
      <c r="D166" s="182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ht="14.25" customHeight="1">
      <c r="A167" s="144"/>
      <c r="B167" s="144"/>
      <c r="C167" s="144"/>
      <c r="D167" s="182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ht="14.25" customHeight="1">
      <c r="A168" s="144"/>
      <c r="B168" s="144"/>
      <c r="C168" s="144"/>
      <c r="D168" s="182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</row>
    <row r="169" ht="14.25" customHeight="1">
      <c r="A169" s="144"/>
      <c r="B169" s="144"/>
      <c r="C169" s="144"/>
      <c r="D169" s="182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ht="14.25" customHeight="1">
      <c r="A170" s="144"/>
      <c r="B170" s="144"/>
      <c r="C170" s="144"/>
      <c r="D170" s="182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ht="14.25" customHeight="1">
      <c r="A171" s="144"/>
      <c r="B171" s="144"/>
      <c r="C171" s="144"/>
      <c r="D171" s="182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</row>
    <row r="172" ht="14.25" customHeight="1">
      <c r="A172" s="144"/>
      <c r="B172" s="144"/>
      <c r="C172" s="144"/>
      <c r="D172" s="182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ht="14.25" customHeight="1">
      <c r="A173" s="144"/>
      <c r="B173" s="144"/>
      <c r="C173" s="144"/>
      <c r="D173" s="182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ht="14.25" customHeight="1">
      <c r="A174" s="144"/>
      <c r="B174" s="144"/>
      <c r="C174" s="144"/>
      <c r="D174" s="182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</row>
    <row r="175" ht="14.25" customHeight="1">
      <c r="A175" s="144"/>
      <c r="B175" s="144"/>
      <c r="C175" s="144"/>
      <c r="D175" s="182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ht="14.25" customHeight="1">
      <c r="A176" s="144"/>
      <c r="B176" s="144"/>
      <c r="C176" s="144"/>
      <c r="D176" s="182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ht="14.25" customHeight="1">
      <c r="A177" s="144"/>
      <c r="B177" s="144"/>
      <c r="C177" s="144"/>
      <c r="D177" s="182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</row>
    <row r="178" ht="14.25" customHeight="1">
      <c r="A178" s="144"/>
      <c r="B178" s="144"/>
      <c r="C178" s="144"/>
      <c r="D178" s="182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ht="14.25" customHeight="1">
      <c r="A179" s="144"/>
      <c r="B179" s="144"/>
      <c r="C179" s="144"/>
      <c r="D179" s="182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ht="14.25" customHeight="1">
      <c r="A180" s="144"/>
      <c r="B180" s="144"/>
      <c r="C180" s="144"/>
      <c r="D180" s="182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</row>
    <row r="181" ht="14.25" customHeight="1">
      <c r="A181" s="144"/>
      <c r="B181" s="144"/>
      <c r="C181" s="144"/>
      <c r="D181" s="182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ht="14.25" customHeight="1">
      <c r="A182" s="144"/>
      <c r="B182" s="144"/>
      <c r="C182" s="144"/>
      <c r="D182" s="182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ht="14.25" customHeight="1">
      <c r="A183" s="144"/>
      <c r="B183" s="144"/>
      <c r="C183" s="144"/>
      <c r="D183" s="182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</row>
    <row r="184" ht="14.25" customHeight="1">
      <c r="A184" s="144"/>
      <c r="B184" s="144"/>
      <c r="C184" s="144"/>
      <c r="D184" s="182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ht="14.25" customHeight="1">
      <c r="A185" s="144"/>
      <c r="B185" s="144"/>
      <c r="C185" s="144"/>
      <c r="D185" s="182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ht="14.25" customHeight="1">
      <c r="A186" s="144"/>
      <c r="B186" s="144"/>
      <c r="C186" s="144"/>
      <c r="D186" s="182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</row>
    <row r="187" ht="14.25" customHeight="1">
      <c r="A187" s="144"/>
      <c r="B187" s="144"/>
      <c r="C187" s="144"/>
      <c r="D187" s="182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ht="14.25" customHeight="1">
      <c r="A188" s="144"/>
      <c r="B188" s="144"/>
      <c r="C188" s="144"/>
      <c r="D188" s="182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ht="14.25" customHeight="1">
      <c r="A189" s="144"/>
      <c r="B189" s="144"/>
      <c r="C189" s="144"/>
      <c r="D189" s="182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</row>
    <row r="190" ht="14.25" customHeight="1">
      <c r="A190" s="144"/>
      <c r="B190" s="144"/>
      <c r="C190" s="144"/>
      <c r="D190" s="182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ht="14.25" customHeight="1">
      <c r="A191" s="144"/>
      <c r="B191" s="144"/>
      <c r="C191" s="144"/>
      <c r="D191" s="182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ht="14.25" customHeight="1">
      <c r="A192" s="144"/>
      <c r="B192" s="144"/>
      <c r="C192" s="144"/>
      <c r="D192" s="182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</row>
    <row r="193" ht="14.25" customHeight="1">
      <c r="A193" s="144"/>
      <c r="B193" s="144"/>
      <c r="C193" s="144"/>
      <c r="D193" s="182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ht="14.25" customHeight="1">
      <c r="A194" s="144"/>
      <c r="B194" s="144"/>
      <c r="C194" s="144"/>
      <c r="D194" s="182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ht="14.25" customHeight="1">
      <c r="A195" s="144"/>
      <c r="B195" s="144"/>
      <c r="C195" s="144"/>
      <c r="D195" s="182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</row>
    <row r="196" ht="14.25" customHeight="1">
      <c r="A196" s="144"/>
      <c r="B196" s="144"/>
      <c r="C196" s="144"/>
      <c r="D196" s="182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ht="14.25" customHeight="1">
      <c r="A197" s="144"/>
      <c r="B197" s="144"/>
      <c r="C197" s="144"/>
      <c r="D197" s="182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ht="14.25" customHeight="1">
      <c r="A198" s="144"/>
      <c r="B198" s="144"/>
      <c r="C198" s="144"/>
      <c r="D198" s="182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</row>
    <row r="199" ht="14.25" customHeight="1">
      <c r="A199" s="144"/>
      <c r="B199" s="144"/>
      <c r="C199" s="144"/>
      <c r="D199" s="182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ht="14.25" customHeight="1">
      <c r="A200" s="144"/>
      <c r="B200" s="144"/>
      <c r="C200" s="144"/>
      <c r="D200" s="182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ht="14.25" customHeight="1">
      <c r="A201" s="144"/>
      <c r="B201" s="144"/>
      <c r="C201" s="144"/>
      <c r="D201" s="182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</row>
    <row r="202" ht="14.25" customHeight="1">
      <c r="A202" s="144"/>
      <c r="B202" s="144"/>
      <c r="C202" s="144"/>
      <c r="D202" s="182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ht="14.25" customHeight="1">
      <c r="A203" s="144"/>
      <c r="B203" s="144"/>
      <c r="C203" s="144"/>
      <c r="D203" s="182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ht="14.25" customHeight="1">
      <c r="A204" s="144"/>
      <c r="B204" s="144"/>
      <c r="C204" s="144"/>
      <c r="D204" s="182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</row>
    <row r="205" ht="14.25" customHeight="1">
      <c r="A205" s="144"/>
      <c r="B205" s="144"/>
      <c r="C205" s="144"/>
      <c r="D205" s="182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ht="14.25" customHeight="1">
      <c r="A206" s="144"/>
      <c r="B206" s="144"/>
      <c r="C206" s="144"/>
      <c r="D206" s="182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ht="14.25" customHeight="1">
      <c r="A207" s="144"/>
      <c r="B207" s="144"/>
      <c r="C207" s="144"/>
      <c r="D207" s="182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</row>
    <row r="208" ht="14.25" customHeight="1">
      <c r="A208" s="144"/>
      <c r="B208" s="144"/>
      <c r="C208" s="144"/>
      <c r="D208" s="182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ht="14.25" customHeight="1">
      <c r="A209" s="144"/>
      <c r="B209" s="144"/>
      <c r="C209" s="144"/>
      <c r="D209" s="182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ht="14.25" customHeight="1">
      <c r="A210" s="144"/>
      <c r="B210" s="144"/>
      <c r="C210" s="144"/>
      <c r="D210" s="182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</row>
    <row r="211" ht="14.25" customHeight="1">
      <c r="A211" s="144"/>
      <c r="B211" s="144"/>
      <c r="C211" s="144"/>
      <c r="D211" s="182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ht="14.25" customHeight="1">
      <c r="A212" s="144"/>
      <c r="B212" s="144"/>
      <c r="C212" s="144"/>
      <c r="D212" s="182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ht="14.25" customHeight="1">
      <c r="A213" s="144"/>
      <c r="B213" s="144"/>
      <c r="C213" s="144"/>
      <c r="D213" s="182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</row>
    <row r="214" ht="14.25" customHeight="1">
      <c r="A214" s="144"/>
      <c r="B214" s="144"/>
      <c r="C214" s="144"/>
      <c r="D214" s="182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ht="14.25" customHeight="1">
      <c r="A215" s="144"/>
      <c r="B215" s="144"/>
      <c r="C215" s="144"/>
      <c r="D215" s="182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ht="14.25" customHeight="1">
      <c r="A216" s="144"/>
      <c r="B216" s="144"/>
      <c r="C216" s="144"/>
      <c r="D216" s="182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ht="14.25" customHeight="1">
      <c r="A217" s="144"/>
      <c r="B217" s="144"/>
      <c r="C217" s="144"/>
      <c r="D217" s="182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ht="14.25" customHeight="1">
      <c r="A218" s="144"/>
      <c r="B218" s="144"/>
      <c r="C218" s="144"/>
      <c r="D218" s="182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ht="14.25" customHeight="1">
      <c r="A219" s="144"/>
      <c r="B219" s="144"/>
      <c r="C219" s="144"/>
      <c r="D219" s="182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ht="14.25" customHeight="1">
      <c r="A220" s="144"/>
      <c r="B220" s="144"/>
      <c r="C220" s="144"/>
      <c r="D220" s="182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ht="14.25" customHeight="1">
      <c r="A221" s="144"/>
      <c r="B221" s="144"/>
      <c r="C221" s="144"/>
      <c r="D221" s="182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ht="14.25" customHeight="1">
      <c r="A222" s="144"/>
      <c r="B222" s="144"/>
      <c r="C222" s="144"/>
      <c r="D222" s="182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ht="14.25" customHeight="1">
      <c r="A223" s="144"/>
      <c r="B223" s="144"/>
      <c r="C223" s="144"/>
      <c r="D223" s="182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ht="14.25" customHeight="1">
      <c r="A224" s="144"/>
      <c r="B224" s="144"/>
      <c r="C224" s="144"/>
      <c r="D224" s="182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ht="14.25" customHeight="1">
      <c r="A225" s="144"/>
      <c r="B225" s="144"/>
      <c r="C225" s="144"/>
      <c r="D225" s="182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ht="14.25" customHeight="1">
      <c r="A226" s="144"/>
      <c r="B226" s="144"/>
      <c r="C226" s="144"/>
      <c r="D226" s="182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ht="14.25" customHeight="1">
      <c r="A227" s="144"/>
      <c r="B227" s="144"/>
      <c r="C227" s="144"/>
      <c r="D227" s="182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ht="14.25" customHeight="1">
      <c r="A228" s="144"/>
      <c r="B228" s="144"/>
      <c r="C228" s="144"/>
      <c r="D228" s="182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</row>
    <row r="229" ht="14.25" customHeight="1">
      <c r="A229" s="144"/>
      <c r="B229" s="144"/>
      <c r="C229" s="144"/>
      <c r="D229" s="182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ht="14.25" customHeight="1">
      <c r="A230" s="144"/>
      <c r="B230" s="144"/>
      <c r="C230" s="144"/>
      <c r="D230" s="182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ht="14.25" customHeight="1">
      <c r="A231" s="144"/>
      <c r="B231" s="144"/>
      <c r="C231" s="144"/>
      <c r="D231" s="182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</row>
    <row r="232" ht="14.25" customHeight="1">
      <c r="A232" s="144"/>
      <c r="B232" s="144"/>
      <c r="C232" s="144"/>
      <c r="D232" s="182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ht="14.25" customHeight="1">
      <c r="A233" s="144"/>
      <c r="B233" s="144"/>
      <c r="C233" s="144"/>
      <c r="D233" s="182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ht="14.25" customHeight="1">
      <c r="A234" s="144"/>
      <c r="B234" s="144"/>
      <c r="C234" s="144"/>
      <c r="D234" s="182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</row>
    <row r="235" ht="14.25" customHeight="1">
      <c r="A235" s="144"/>
      <c r="B235" s="144"/>
      <c r="C235" s="144"/>
      <c r="D235" s="182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ht="14.25" customHeight="1">
      <c r="A236" s="144"/>
      <c r="B236" s="144"/>
      <c r="C236" s="144"/>
      <c r="D236" s="182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ht="14.25" customHeight="1">
      <c r="A237" s="144"/>
      <c r="B237" s="144"/>
      <c r="C237" s="144"/>
      <c r="D237" s="182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</row>
    <row r="238" ht="14.25" customHeight="1">
      <c r="A238" s="144"/>
      <c r="B238" s="144"/>
      <c r="C238" s="144"/>
      <c r="D238" s="182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ht="14.25" customHeight="1">
      <c r="A239" s="144"/>
      <c r="B239" s="144"/>
      <c r="C239" s="144"/>
      <c r="D239" s="182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ht="14.25" customHeight="1">
      <c r="A240" s="144"/>
      <c r="B240" s="144"/>
      <c r="C240" s="144"/>
      <c r="D240" s="182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</row>
    <row r="241" ht="14.25" customHeight="1">
      <c r="A241" s="144"/>
      <c r="B241" s="144"/>
      <c r="C241" s="144"/>
      <c r="D241" s="182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ht="14.25" customHeight="1">
      <c r="A242" s="144"/>
      <c r="B242" s="144"/>
      <c r="C242" s="144"/>
      <c r="D242" s="182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ht="14.25" customHeight="1">
      <c r="A243" s="144"/>
      <c r="B243" s="144"/>
      <c r="C243" s="144"/>
      <c r="D243" s="182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ht="14.25" customHeight="1">
      <c r="A244" s="144"/>
      <c r="B244" s="144"/>
      <c r="C244" s="144"/>
      <c r="D244" s="182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ht="14.25" customHeight="1">
      <c r="A245" s="144"/>
      <c r="B245" s="144"/>
      <c r="C245" s="144"/>
      <c r="D245" s="182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ht="14.25" customHeight="1">
      <c r="A246" s="144"/>
      <c r="B246" s="144"/>
      <c r="C246" s="144"/>
      <c r="D246" s="182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ht="14.25" customHeight="1">
      <c r="A247" s="144"/>
      <c r="B247" s="144"/>
      <c r="C247" s="144"/>
      <c r="D247" s="182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ht="14.25" customHeight="1">
      <c r="A248" s="144"/>
      <c r="B248" s="144"/>
      <c r="C248" s="144"/>
      <c r="D248" s="182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ht="14.25" customHeight="1">
      <c r="A249" s="144"/>
      <c r="B249" s="144"/>
      <c r="C249" s="144"/>
      <c r="D249" s="182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</row>
    <row r="250" ht="14.25" customHeight="1">
      <c r="A250" s="144"/>
      <c r="B250" s="144"/>
      <c r="C250" s="144"/>
      <c r="D250" s="182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ht="14.25" customHeight="1">
      <c r="A251" s="144"/>
      <c r="B251" s="144"/>
      <c r="C251" s="144"/>
      <c r="D251" s="182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ht="14.25" customHeight="1">
      <c r="A252" s="144"/>
      <c r="B252" s="144"/>
      <c r="C252" s="144"/>
      <c r="D252" s="182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</row>
    <row r="253" ht="14.25" customHeight="1">
      <c r="A253" s="144"/>
      <c r="B253" s="144"/>
      <c r="C253" s="144"/>
      <c r="D253" s="182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ht="14.25" customHeight="1">
      <c r="A254" s="144"/>
      <c r="B254" s="144"/>
      <c r="C254" s="144"/>
      <c r="D254" s="182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ht="14.25" customHeight="1">
      <c r="A255" s="144"/>
      <c r="B255" s="144"/>
      <c r="C255" s="144"/>
      <c r="D255" s="182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</row>
    <row r="256" ht="14.25" customHeight="1">
      <c r="A256" s="144"/>
      <c r="B256" s="144"/>
      <c r="C256" s="144"/>
      <c r="D256" s="182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ht="14.25" customHeight="1">
      <c r="A257" s="144"/>
      <c r="B257" s="144"/>
      <c r="C257" s="144"/>
      <c r="D257" s="182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ht="14.25" customHeight="1">
      <c r="A258" s="144"/>
      <c r="B258" s="144"/>
      <c r="C258" s="144"/>
      <c r="D258" s="182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</row>
    <row r="259" ht="14.25" customHeight="1">
      <c r="A259" s="144"/>
      <c r="B259" s="144"/>
      <c r="C259" s="144"/>
      <c r="D259" s="182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ht="14.25" customHeight="1">
      <c r="A260" s="144"/>
      <c r="B260" s="144"/>
      <c r="C260" s="144"/>
      <c r="D260" s="182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ht="14.25" customHeight="1">
      <c r="A261" s="144"/>
      <c r="B261" s="144"/>
      <c r="C261" s="144"/>
      <c r="D261" s="182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</row>
    <row r="262" ht="14.25" customHeight="1">
      <c r="A262" s="144"/>
      <c r="B262" s="144"/>
      <c r="C262" s="144"/>
      <c r="D262" s="182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ht="14.25" customHeight="1">
      <c r="A263" s="144"/>
      <c r="B263" s="144"/>
      <c r="C263" s="144"/>
      <c r="D263" s="182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ht="14.25" customHeight="1">
      <c r="A264" s="144"/>
      <c r="B264" s="144"/>
      <c r="C264" s="144"/>
      <c r="D264" s="182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</row>
    <row r="265" ht="14.25" customHeight="1">
      <c r="A265" s="144"/>
      <c r="B265" s="144"/>
      <c r="C265" s="144"/>
      <c r="D265" s="182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ht="14.25" customHeight="1">
      <c r="A266" s="144"/>
      <c r="B266" s="144"/>
      <c r="C266" s="144"/>
      <c r="D266" s="182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ht="14.25" customHeight="1">
      <c r="A267" s="144"/>
      <c r="B267" s="144"/>
      <c r="C267" s="144"/>
      <c r="D267" s="182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</row>
    <row r="268" ht="14.25" customHeight="1">
      <c r="A268" s="144"/>
      <c r="B268" s="144"/>
      <c r="C268" s="144"/>
      <c r="D268" s="182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ht="14.25" customHeight="1">
      <c r="A269" s="144"/>
      <c r="B269" s="144"/>
      <c r="C269" s="144"/>
      <c r="D269" s="182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ht="14.25" customHeight="1">
      <c r="A270" s="144"/>
      <c r="B270" s="144"/>
      <c r="C270" s="144"/>
      <c r="D270" s="182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ht="14.25" customHeight="1">
      <c r="A271" s="144"/>
      <c r="B271" s="144"/>
      <c r="C271" s="144"/>
      <c r="D271" s="182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ht="14.25" customHeight="1">
      <c r="A272" s="144"/>
      <c r="B272" s="144"/>
      <c r="C272" s="144"/>
      <c r="D272" s="182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ht="14.25" customHeight="1">
      <c r="A273" s="144"/>
      <c r="B273" s="144"/>
      <c r="C273" s="144"/>
      <c r="D273" s="182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ht="14.25" customHeight="1">
      <c r="A274" s="144"/>
      <c r="B274" s="144"/>
      <c r="C274" s="144"/>
      <c r="D274" s="182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ht="14.25" customHeight="1">
      <c r="A275" s="144"/>
      <c r="B275" s="144"/>
      <c r="C275" s="144"/>
      <c r="D275" s="182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ht="14.25" customHeight="1">
      <c r="A276" s="144"/>
      <c r="B276" s="144"/>
      <c r="C276" s="144"/>
      <c r="D276" s="182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</row>
    <row r="277" ht="14.25" customHeight="1">
      <c r="A277" s="144"/>
      <c r="B277" s="144"/>
      <c r="C277" s="144"/>
      <c r="D277" s="182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ht="14.25" customHeight="1">
      <c r="A278" s="144"/>
      <c r="B278" s="144"/>
      <c r="C278" s="144"/>
      <c r="D278" s="182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ht="14.25" customHeight="1">
      <c r="A279" s="144"/>
      <c r="B279" s="144"/>
      <c r="C279" s="144"/>
      <c r="D279" s="182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</row>
    <row r="280" ht="14.25" customHeight="1">
      <c r="A280" s="144"/>
      <c r="B280" s="144"/>
      <c r="C280" s="144"/>
      <c r="D280" s="182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ht="14.25" customHeight="1">
      <c r="A281" s="144"/>
      <c r="B281" s="144"/>
      <c r="C281" s="144"/>
      <c r="D281" s="182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ht="14.25" customHeight="1">
      <c r="A282" s="144"/>
      <c r="B282" s="144"/>
      <c r="C282" s="144"/>
      <c r="D282" s="182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</row>
    <row r="283" ht="14.25" customHeight="1">
      <c r="A283" s="144"/>
      <c r="B283" s="144"/>
      <c r="C283" s="144"/>
      <c r="D283" s="182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ht="14.25" customHeight="1">
      <c r="A284" s="144"/>
      <c r="B284" s="144"/>
      <c r="C284" s="144"/>
      <c r="D284" s="182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ht="14.25" customHeight="1">
      <c r="A285" s="144"/>
      <c r="B285" s="144"/>
      <c r="C285" s="144"/>
      <c r="D285" s="182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</row>
    <row r="286" ht="14.25" customHeight="1">
      <c r="A286" s="144"/>
      <c r="B286" s="144"/>
      <c r="C286" s="144"/>
      <c r="D286" s="182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ht="14.25" customHeight="1">
      <c r="A287" s="144"/>
      <c r="B287" s="144"/>
      <c r="C287" s="144"/>
      <c r="D287" s="182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ht="14.25" customHeight="1">
      <c r="A288" s="144"/>
      <c r="B288" s="144"/>
      <c r="C288" s="144"/>
      <c r="D288" s="182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</row>
    <row r="289" ht="14.25" customHeight="1">
      <c r="A289" s="144"/>
      <c r="B289" s="144"/>
      <c r="C289" s="144"/>
      <c r="D289" s="182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ht="14.25" customHeight="1">
      <c r="A290" s="144"/>
      <c r="B290" s="144"/>
      <c r="C290" s="144"/>
      <c r="D290" s="182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ht="14.25" customHeight="1">
      <c r="A291" s="144"/>
      <c r="B291" s="144"/>
      <c r="C291" s="144"/>
      <c r="D291" s="182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</row>
    <row r="292" ht="14.25" customHeight="1">
      <c r="A292" s="144"/>
      <c r="B292" s="144"/>
      <c r="C292" s="144"/>
      <c r="D292" s="182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ht="14.25" customHeight="1">
      <c r="A293" s="144"/>
      <c r="B293" s="144"/>
      <c r="C293" s="144"/>
      <c r="D293" s="182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ht="14.25" customHeight="1">
      <c r="A294" s="144"/>
      <c r="B294" s="144"/>
      <c r="C294" s="144"/>
      <c r="D294" s="182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</row>
    <row r="295" ht="14.25" customHeight="1">
      <c r="A295" s="144"/>
      <c r="B295" s="144"/>
      <c r="C295" s="144"/>
      <c r="D295" s="182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ht="14.25" customHeight="1">
      <c r="A296" s="144"/>
      <c r="B296" s="144"/>
      <c r="C296" s="144"/>
      <c r="D296" s="182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ht="14.25" customHeight="1">
      <c r="A297" s="144"/>
      <c r="B297" s="144"/>
      <c r="C297" s="144"/>
      <c r="D297" s="182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</row>
    <row r="298" ht="14.25" customHeight="1">
      <c r="A298" s="144"/>
      <c r="B298" s="144"/>
      <c r="C298" s="144"/>
      <c r="D298" s="182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ht="14.25" customHeight="1">
      <c r="A299" s="144"/>
      <c r="B299" s="144"/>
      <c r="C299" s="144"/>
      <c r="D299" s="182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ht="14.25" customHeight="1">
      <c r="A300" s="144"/>
      <c r="B300" s="144"/>
      <c r="C300" s="144"/>
      <c r="D300" s="182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</row>
    <row r="301" ht="14.25" customHeight="1">
      <c r="A301" s="144"/>
      <c r="B301" s="144"/>
      <c r="C301" s="144"/>
      <c r="D301" s="182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ht="14.25" customHeight="1">
      <c r="A302" s="144"/>
      <c r="B302" s="144"/>
      <c r="C302" s="144"/>
      <c r="D302" s="182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ht="14.25" customHeight="1">
      <c r="A303" s="144"/>
      <c r="B303" s="144"/>
      <c r="C303" s="144"/>
      <c r="D303" s="182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</row>
    <row r="304" ht="14.25" customHeight="1">
      <c r="A304" s="144"/>
      <c r="B304" s="144"/>
      <c r="C304" s="144"/>
      <c r="D304" s="182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ht="14.25" customHeight="1">
      <c r="A305" s="144"/>
      <c r="B305" s="144"/>
      <c r="C305" s="144"/>
      <c r="D305" s="182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ht="14.25" customHeight="1">
      <c r="A306" s="144"/>
      <c r="B306" s="144"/>
      <c r="C306" s="144"/>
      <c r="D306" s="182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ht="14.25" customHeight="1">
      <c r="A307" s="144"/>
      <c r="B307" s="144"/>
      <c r="C307" s="144"/>
      <c r="D307" s="182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ht="14.25" customHeight="1">
      <c r="A308" s="144"/>
      <c r="B308" s="144"/>
      <c r="C308" s="144"/>
      <c r="D308" s="182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ht="14.25" customHeight="1">
      <c r="A309" s="144"/>
      <c r="B309" s="144"/>
      <c r="C309" s="144"/>
      <c r="D309" s="182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ht="14.25" customHeight="1">
      <c r="A310" s="144"/>
      <c r="B310" s="144"/>
      <c r="C310" s="144"/>
      <c r="D310" s="182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ht="14.25" customHeight="1">
      <c r="A311" s="144"/>
      <c r="B311" s="144"/>
      <c r="C311" s="144"/>
      <c r="D311" s="182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ht="14.25" customHeight="1">
      <c r="A312" s="144"/>
      <c r="B312" s="144"/>
      <c r="C312" s="144"/>
      <c r="D312" s="182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</row>
    <row r="313" ht="14.25" customHeight="1">
      <c r="A313" s="144"/>
      <c r="B313" s="144"/>
      <c r="C313" s="144"/>
      <c r="D313" s="182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ht="14.25" customHeight="1">
      <c r="A314" s="144"/>
      <c r="B314" s="144"/>
      <c r="C314" s="144"/>
      <c r="D314" s="182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ht="14.25" customHeight="1">
      <c r="A315" s="144"/>
      <c r="B315" s="144"/>
      <c r="C315" s="144"/>
      <c r="D315" s="182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</row>
    <row r="316" ht="14.25" customHeight="1">
      <c r="A316" s="144"/>
      <c r="B316" s="144"/>
      <c r="C316" s="144"/>
      <c r="D316" s="182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ht="14.25" customHeight="1">
      <c r="A317" s="144"/>
      <c r="B317" s="144"/>
      <c r="C317" s="144"/>
      <c r="D317" s="182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ht="14.25" customHeight="1">
      <c r="A318" s="144"/>
      <c r="B318" s="144"/>
      <c r="C318" s="144"/>
      <c r="D318" s="182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</row>
    <row r="319" ht="14.25" customHeight="1">
      <c r="A319" s="144"/>
      <c r="B319" s="144"/>
      <c r="C319" s="144"/>
      <c r="D319" s="182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ht="14.25" customHeight="1">
      <c r="A320" s="144"/>
      <c r="B320" s="144"/>
      <c r="C320" s="144"/>
      <c r="D320" s="182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ht="14.25" customHeight="1">
      <c r="A321" s="144"/>
      <c r="B321" s="144"/>
      <c r="C321" s="144"/>
      <c r="D321" s="182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</row>
    <row r="322" ht="14.25" customHeight="1">
      <c r="A322" s="144"/>
      <c r="B322" s="144"/>
      <c r="C322" s="144"/>
      <c r="D322" s="182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ht="14.25" customHeight="1">
      <c r="A323" s="144"/>
      <c r="B323" s="144"/>
      <c r="C323" s="144"/>
      <c r="D323" s="182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ht="14.25" customHeight="1">
      <c r="A324" s="144"/>
      <c r="B324" s="144"/>
      <c r="C324" s="144"/>
      <c r="D324" s="182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</row>
    <row r="325" ht="14.25" customHeight="1">
      <c r="A325" s="144"/>
      <c r="B325" s="144"/>
      <c r="C325" s="144"/>
      <c r="D325" s="182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ht="14.25" customHeight="1">
      <c r="A326" s="144"/>
      <c r="B326" s="144"/>
      <c r="C326" s="144"/>
      <c r="D326" s="182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ht="14.25" customHeight="1">
      <c r="A327" s="144"/>
      <c r="B327" s="144"/>
      <c r="C327" s="144"/>
      <c r="D327" s="182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</row>
    <row r="328" ht="14.25" customHeight="1">
      <c r="A328" s="144"/>
      <c r="B328" s="144"/>
      <c r="C328" s="144"/>
      <c r="D328" s="182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ht="14.25" customHeight="1">
      <c r="A329" s="144"/>
      <c r="B329" s="144"/>
      <c r="C329" s="144"/>
      <c r="D329" s="182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ht="14.25" customHeight="1">
      <c r="A330" s="144"/>
      <c r="B330" s="144"/>
      <c r="C330" s="144"/>
      <c r="D330" s="182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</row>
    <row r="331" ht="14.25" customHeight="1">
      <c r="A331" s="144"/>
      <c r="B331" s="144"/>
      <c r="C331" s="144"/>
      <c r="D331" s="182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ht="14.25" customHeight="1">
      <c r="A332" s="144"/>
      <c r="B332" s="144"/>
      <c r="C332" s="144"/>
      <c r="D332" s="182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ht="14.25" customHeight="1">
      <c r="A333" s="144"/>
      <c r="B333" s="144"/>
      <c r="C333" s="144"/>
      <c r="D333" s="182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ht="14.25" customHeight="1">
      <c r="A334" s="144"/>
      <c r="B334" s="144"/>
      <c r="C334" s="144"/>
      <c r="D334" s="182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ht="14.25" customHeight="1">
      <c r="A335" s="144"/>
      <c r="B335" s="144"/>
      <c r="C335" s="144"/>
      <c r="D335" s="182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ht="14.25" customHeight="1">
      <c r="A336" s="144"/>
      <c r="B336" s="144"/>
      <c r="C336" s="144"/>
      <c r="D336" s="182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ht="14.25" customHeight="1">
      <c r="A337" s="144"/>
      <c r="B337" s="144"/>
      <c r="C337" s="144"/>
      <c r="D337" s="182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ht="14.25" customHeight="1">
      <c r="A338" s="144"/>
      <c r="B338" s="144"/>
      <c r="C338" s="144"/>
      <c r="D338" s="182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ht="14.25" customHeight="1">
      <c r="A339" s="144"/>
      <c r="B339" s="144"/>
      <c r="C339" s="144"/>
      <c r="D339" s="182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</row>
    <row r="340" ht="14.25" customHeight="1">
      <c r="A340" s="144"/>
      <c r="B340" s="144"/>
      <c r="C340" s="144"/>
      <c r="D340" s="182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ht="14.25" customHeight="1">
      <c r="A341" s="144"/>
      <c r="B341" s="144"/>
      <c r="C341" s="144"/>
      <c r="D341" s="182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ht="14.25" customHeight="1">
      <c r="A342" s="144"/>
      <c r="B342" s="144"/>
      <c r="C342" s="144"/>
      <c r="D342" s="182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ht="14.25" customHeight="1">
      <c r="A343" s="144"/>
      <c r="B343" s="144"/>
      <c r="C343" s="144"/>
      <c r="D343" s="182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ht="14.25" customHeight="1">
      <c r="A344" s="144"/>
      <c r="B344" s="144"/>
      <c r="C344" s="144"/>
      <c r="D344" s="182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ht="14.25" customHeight="1">
      <c r="A345" s="144"/>
      <c r="B345" s="144"/>
      <c r="C345" s="144"/>
      <c r="D345" s="182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</row>
    <row r="346" ht="14.25" customHeight="1">
      <c r="A346" s="144"/>
      <c r="B346" s="144"/>
      <c r="C346" s="144"/>
      <c r="D346" s="182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ht="14.25" customHeight="1">
      <c r="A347" s="144"/>
      <c r="B347" s="144"/>
      <c r="C347" s="144"/>
      <c r="D347" s="182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ht="14.25" customHeight="1">
      <c r="A348" s="144"/>
      <c r="B348" s="144"/>
      <c r="C348" s="144"/>
      <c r="D348" s="182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</row>
    <row r="349" ht="14.25" customHeight="1">
      <c r="A349" s="144"/>
      <c r="B349" s="144"/>
      <c r="C349" s="144"/>
      <c r="D349" s="182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ht="14.25" customHeight="1">
      <c r="A350" s="144"/>
      <c r="B350" s="144"/>
      <c r="C350" s="144"/>
      <c r="D350" s="182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ht="14.25" customHeight="1">
      <c r="A351" s="144"/>
      <c r="B351" s="144"/>
      <c r="C351" s="144"/>
      <c r="D351" s="182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</row>
    <row r="352" ht="14.25" customHeight="1">
      <c r="A352" s="144"/>
      <c r="B352" s="144"/>
      <c r="C352" s="144"/>
      <c r="D352" s="182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ht="14.25" customHeight="1">
      <c r="A353" s="144"/>
      <c r="B353" s="144"/>
      <c r="C353" s="144"/>
      <c r="D353" s="182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ht="14.25" customHeight="1">
      <c r="A354" s="144"/>
      <c r="B354" s="144"/>
      <c r="C354" s="144"/>
      <c r="D354" s="182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</row>
    <row r="355" ht="14.25" customHeight="1">
      <c r="A355" s="144"/>
      <c r="B355" s="144"/>
      <c r="C355" s="144"/>
      <c r="D355" s="182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ht="14.25" customHeight="1">
      <c r="A356" s="144"/>
      <c r="B356" s="144"/>
      <c r="C356" s="144"/>
      <c r="D356" s="182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ht="14.25" customHeight="1">
      <c r="A357" s="144"/>
      <c r="B357" s="144"/>
      <c r="C357" s="144"/>
      <c r="D357" s="182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</row>
    <row r="358" ht="14.25" customHeight="1">
      <c r="A358" s="144"/>
      <c r="B358" s="144"/>
      <c r="C358" s="144"/>
      <c r="D358" s="182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ht="14.25" customHeight="1">
      <c r="A359" s="144"/>
      <c r="B359" s="144"/>
      <c r="C359" s="144"/>
      <c r="D359" s="182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ht="14.25" customHeight="1">
      <c r="A360" s="144"/>
      <c r="B360" s="144"/>
      <c r="C360" s="144"/>
      <c r="D360" s="182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ht="14.25" customHeight="1">
      <c r="A361" s="144"/>
      <c r="B361" s="144"/>
      <c r="C361" s="144"/>
      <c r="D361" s="182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ht="14.25" customHeight="1">
      <c r="A362" s="144"/>
      <c r="B362" s="144"/>
      <c r="C362" s="144"/>
      <c r="D362" s="182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ht="14.25" customHeight="1">
      <c r="A363" s="144"/>
      <c r="B363" s="144"/>
      <c r="C363" s="144"/>
      <c r="D363" s="182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</row>
    <row r="364" ht="14.25" customHeight="1">
      <c r="A364" s="144"/>
      <c r="B364" s="144"/>
      <c r="C364" s="144"/>
      <c r="D364" s="182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ht="14.25" customHeight="1">
      <c r="A365" s="144"/>
      <c r="B365" s="144"/>
      <c r="C365" s="144"/>
      <c r="D365" s="182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ht="14.25" customHeight="1">
      <c r="A366" s="144"/>
      <c r="B366" s="144"/>
      <c r="C366" s="144"/>
      <c r="D366" s="182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ht="14.25" customHeight="1">
      <c r="A367" s="144"/>
      <c r="B367" s="144"/>
      <c r="C367" s="144"/>
      <c r="D367" s="182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ht="14.25" customHeight="1">
      <c r="A368" s="144"/>
      <c r="B368" s="144"/>
      <c r="C368" s="144"/>
      <c r="D368" s="182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ht="14.25" customHeight="1">
      <c r="A369" s="144"/>
      <c r="B369" s="144"/>
      <c r="C369" s="144"/>
      <c r="D369" s="182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</row>
    <row r="370" ht="14.25" customHeight="1">
      <c r="A370" s="144"/>
      <c r="B370" s="144"/>
      <c r="C370" s="144"/>
      <c r="D370" s="182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ht="14.25" customHeight="1">
      <c r="A371" s="144"/>
      <c r="B371" s="144"/>
      <c r="C371" s="144"/>
      <c r="D371" s="182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ht="14.25" customHeight="1">
      <c r="A372" s="144"/>
      <c r="B372" s="144"/>
      <c r="C372" s="144"/>
      <c r="D372" s="182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</row>
    <row r="373" ht="14.25" customHeight="1">
      <c r="A373" s="144"/>
      <c r="B373" s="144"/>
      <c r="C373" s="144"/>
      <c r="D373" s="182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ht="14.25" customHeight="1">
      <c r="A374" s="144"/>
      <c r="B374" s="144"/>
      <c r="C374" s="144"/>
      <c r="D374" s="182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ht="14.25" customHeight="1">
      <c r="A375" s="144"/>
      <c r="B375" s="144"/>
      <c r="C375" s="144"/>
      <c r="D375" s="182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</row>
    <row r="376" ht="14.25" customHeight="1">
      <c r="A376" s="144"/>
      <c r="B376" s="144"/>
      <c r="C376" s="144"/>
      <c r="D376" s="182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ht="14.25" customHeight="1">
      <c r="A377" s="144"/>
      <c r="B377" s="144"/>
      <c r="C377" s="144"/>
      <c r="D377" s="182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ht="14.25" customHeight="1">
      <c r="A378" s="144"/>
      <c r="B378" s="144"/>
      <c r="C378" s="144"/>
      <c r="D378" s="182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</row>
    <row r="379" ht="14.25" customHeight="1">
      <c r="A379" s="144"/>
      <c r="B379" s="144"/>
      <c r="C379" s="144"/>
      <c r="D379" s="182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ht="14.25" customHeight="1">
      <c r="A380" s="144"/>
      <c r="B380" s="144"/>
      <c r="C380" s="144"/>
      <c r="D380" s="182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ht="14.25" customHeight="1">
      <c r="A381" s="144"/>
      <c r="B381" s="144"/>
      <c r="C381" s="144"/>
      <c r="D381" s="182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</row>
    <row r="382" ht="14.25" customHeight="1">
      <c r="A382" s="144"/>
      <c r="B382" s="144"/>
      <c r="C382" s="144"/>
      <c r="D382" s="182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ht="14.25" customHeight="1">
      <c r="A383" s="144"/>
      <c r="B383" s="144"/>
      <c r="C383" s="144"/>
      <c r="D383" s="182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ht="14.25" customHeight="1">
      <c r="A384" s="144"/>
      <c r="B384" s="144"/>
      <c r="C384" s="144"/>
      <c r="D384" s="182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</row>
    <row r="385" ht="14.25" customHeight="1">
      <c r="A385" s="144"/>
      <c r="B385" s="144"/>
      <c r="C385" s="144"/>
      <c r="D385" s="182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ht="14.25" customHeight="1">
      <c r="A386" s="144"/>
      <c r="B386" s="144"/>
      <c r="C386" s="144"/>
      <c r="D386" s="182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ht="14.25" customHeight="1">
      <c r="A387" s="144"/>
      <c r="B387" s="144"/>
      <c r="C387" s="144"/>
      <c r="D387" s="182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</row>
    <row r="388" ht="14.25" customHeight="1">
      <c r="A388" s="144"/>
      <c r="B388" s="144"/>
      <c r="C388" s="144"/>
      <c r="D388" s="182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ht="14.25" customHeight="1">
      <c r="A389" s="144"/>
      <c r="B389" s="144"/>
      <c r="C389" s="144"/>
      <c r="D389" s="182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ht="14.25" customHeight="1">
      <c r="A390" s="144"/>
      <c r="B390" s="144"/>
      <c r="C390" s="144"/>
      <c r="D390" s="182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</row>
    <row r="391" ht="14.25" customHeight="1">
      <c r="A391" s="144"/>
      <c r="B391" s="144"/>
      <c r="C391" s="144"/>
      <c r="D391" s="182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ht="14.25" customHeight="1">
      <c r="A392" s="144"/>
      <c r="B392" s="144"/>
      <c r="C392" s="144"/>
      <c r="D392" s="182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ht="14.25" customHeight="1">
      <c r="A393" s="144"/>
      <c r="B393" s="144"/>
      <c r="C393" s="144"/>
      <c r="D393" s="182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</row>
    <row r="394" ht="14.25" customHeight="1">
      <c r="A394" s="144"/>
      <c r="B394" s="144"/>
      <c r="C394" s="144"/>
      <c r="D394" s="182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ht="14.25" customHeight="1">
      <c r="A395" s="144"/>
      <c r="B395" s="144"/>
      <c r="C395" s="144"/>
      <c r="D395" s="182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ht="14.25" customHeight="1">
      <c r="A396" s="144"/>
      <c r="B396" s="144"/>
      <c r="C396" s="144"/>
      <c r="D396" s="182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</row>
    <row r="397" ht="14.25" customHeight="1">
      <c r="A397" s="144"/>
      <c r="B397" s="144"/>
      <c r="C397" s="144"/>
      <c r="D397" s="182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ht="14.25" customHeight="1">
      <c r="A398" s="144"/>
      <c r="B398" s="144"/>
      <c r="C398" s="144"/>
      <c r="D398" s="182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ht="14.25" customHeight="1">
      <c r="A399" s="144"/>
      <c r="B399" s="144"/>
      <c r="C399" s="144"/>
      <c r="D399" s="182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</row>
    <row r="400" ht="14.25" customHeight="1">
      <c r="A400" s="144"/>
      <c r="B400" s="144"/>
      <c r="C400" s="144"/>
      <c r="D400" s="182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ht="14.25" customHeight="1">
      <c r="A401" s="144"/>
      <c r="B401" s="144"/>
      <c r="C401" s="144"/>
      <c r="D401" s="182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ht="14.25" customHeight="1">
      <c r="A402" s="144"/>
      <c r="B402" s="144"/>
      <c r="C402" s="144"/>
      <c r="D402" s="182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</row>
    <row r="403" ht="14.25" customHeight="1">
      <c r="A403" s="144"/>
      <c r="B403" s="144"/>
      <c r="C403" s="144"/>
      <c r="D403" s="182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ht="14.25" customHeight="1">
      <c r="A404" s="144"/>
      <c r="B404" s="144"/>
      <c r="C404" s="144"/>
      <c r="D404" s="182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ht="14.25" customHeight="1">
      <c r="A405" s="144"/>
      <c r="B405" s="144"/>
      <c r="C405" s="144"/>
      <c r="D405" s="182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</row>
    <row r="406" ht="14.25" customHeight="1">
      <c r="A406" s="144"/>
      <c r="B406" s="144"/>
      <c r="C406" s="144"/>
      <c r="D406" s="182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ht="14.25" customHeight="1">
      <c r="A407" s="144"/>
      <c r="B407" s="144"/>
      <c r="C407" s="144"/>
      <c r="D407" s="182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ht="14.25" customHeight="1">
      <c r="A408" s="144"/>
      <c r="B408" s="144"/>
      <c r="C408" s="144"/>
      <c r="D408" s="182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</row>
    <row r="409" ht="14.25" customHeight="1">
      <c r="A409" s="144"/>
      <c r="B409" s="144"/>
      <c r="C409" s="144"/>
      <c r="D409" s="182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ht="14.25" customHeight="1">
      <c r="A410" s="144"/>
      <c r="B410" s="144"/>
      <c r="C410" s="144"/>
      <c r="D410" s="182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ht="14.25" customHeight="1">
      <c r="A411" s="144"/>
      <c r="B411" s="144"/>
      <c r="C411" s="144"/>
      <c r="D411" s="182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</row>
    <row r="412" ht="14.25" customHeight="1">
      <c r="A412" s="144"/>
      <c r="B412" s="144"/>
      <c r="C412" s="144"/>
      <c r="D412" s="182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ht="14.25" customHeight="1">
      <c r="A413" s="144"/>
      <c r="B413" s="144"/>
      <c r="C413" s="144"/>
      <c r="D413" s="182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ht="14.25" customHeight="1">
      <c r="A414" s="144"/>
      <c r="B414" s="144"/>
      <c r="C414" s="144"/>
      <c r="D414" s="182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</row>
    <row r="415" ht="14.25" customHeight="1">
      <c r="A415" s="144"/>
      <c r="B415" s="144"/>
      <c r="C415" s="144"/>
      <c r="D415" s="182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ht="14.25" customHeight="1">
      <c r="A416" s="144"/>
      <c r="B416" s="144"/>
      <c r="C416" s="144"/>
      <c r="D416" s="182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ht="14.25" customHeight="1">
      <c r="A417" s="144"/>
      <c r="B417" s="144"/>
      <c r="C417" s="144"/>
      <c r="D417" s="182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</row>
    <row r="418" ht="14.25" customHeight="1">
      <c r="A418" s="144"/>
      <c r="B418" s="144"/>
      <c r="C418" s="144"/>
      <c r="D418" s="182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ht="14.25" customHeight="1">
      <c r="A419" s="144"/>
      <c r="B419" s="144"/>
      <c r="C419" s="144"/>
      <c r="D419" s="182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ht="14.25" customHeight="1">
      <c r="A420" s="144"/>
      <c r="B420" s="144"/>
      <c r="C420" s="144"/>
      <c r="D420" s="182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</row>
    <row r="421" ht="14.25" customHeight="1">
      <c r="A421" s="144"/>
      <c r="B421" s="144"/>
      <c r="C421" s="144"/>
      <c r="D421" s="182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ht="14.25" customHeight="1">
      <c r="A422" s="144"/>
      <c r="B422" s="144"/>
      <c r="C422" s="144"/>
      <c r="D422" s="182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ht="14.25" customHeight="1">
      <c r="A423" s="144"/>
      <c r="B423" s="144"/>
      <c r="C423" s="144"/>
      <c r="D423" s="182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</row>
    <row r="424" ht="14.25" customHeight="1">
      <c r="A424" s="144"/>
      <c r="B424" s="144"/>
      <c r="C424" s="144"/>
      <c r="D424" s="182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ht="14.25" customHeight="1">
      <c r="A425" s="144"/>
      <c r="B425" s="144"/>
      <c r="C425" s="144"/>
      <c r="D425" s="182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ht="14.25" customHeight="1">
      <c r="A426" s="144"/>
      <c r="B426" s="144"/>
      <c r="C426" s="144"/>
      <c r="D426" s="182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</row>
    <row r="427" ht="14.25" customHeight="1">
      <c r="A427" s="144"/>
      <c r="B427" s="144"/>
      <c r="C427" s="144"/>
      <c r="D427" s="182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ht="14.25" customHeight="1">
      <c r="A428" s="144"/>
      <c r="B428" s="144"/>
      <c r="C428" s="144"/>
      <c r="D428" s="182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ht="14.25" customHeight="1">
      <c r="A429" s="144"/>
      <c r="B429" s="144"/>
      <c r="C429" s="144"/>
      <c r="D429" s="182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</row>
    <row r="430" ht="14.25" customHeight="1">
      <c r="A430" s="144"/>
      <c r="B430" s="144"/>
      <c r="C430" s="144"/>
      <c r="D430" s="182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ht="14.25" customHeight="1">
      <c r="A431" s="144"/>
      <c r="B431" s="144"/>
      <c r="C431" s="144"/>
      <c r="D431" s="182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ht="14.25" customHeight="1">
      <c r="A432" s="144"/>
      <c r="B432" s="144"/>
      <c r="C432" s="144"/>
      <c r="D432" s="182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</row>
    <row r="433" ht="14.25" customHeight="1">
      <c r="A433" s="144"/>
      <c r="B433" s="144"/>
      <c r="C433" s="144"/>
      <c r="D433" s="182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ht="14.25" customHeight="1">
      <c r="A434" s="144"/>
      <c r="B434" s="144"/>
      <c r="C434" s="144"/>
      <c r="D434" s="182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ht="14.25" customHeight="1">
      <c r="A435" s="144"/>
      <c r="B435" s="144"/>
      <c r="C435" s="144"/>
      <c r="D435" s="182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</row>
    <row r="436" ht="14.25" customHeight="1">
      <c r="A436" s="144"/>
      <c r="B436" s="144"/>
      <c r="C436" s="144"/>
      <c r="D436" s="182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ht="14.25" customHeight="1">
      <c r="A437" s="144"/>
      <c r="B437" s="144"/>
      <c r="C437" s="144"/>
      <c r="D437" s="182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ht="14.25" customHeight="1">
      <c r="A438" s="144"/>
      <c r="B438" s="144"/>
      <c r="C438" s="144"/>
      <c r="D438" s="182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</row>
    <row r="439" ht="14.25" customHeight="1">
      <c r="A439" s="144"/>
      <c r="B439" s="144"/>
      <c r="C439" s="144"/>
      <c r="D439" s="182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ht="14.25" customHeight="1">
      <c r="A440" s="144"/>
      <c r="B440" s="144"/>
      <c r="C440" s="144"/>
      <c r="D440" s="182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ht="14.25" customHeight="1">
      <c r="A441" s="144"/>
      <c r="B441" s="144"/>
      <c r="C441" s="144"/>
      <c r="D441" s="182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</row>
    <row r="442" ht="14.25" customHeight="1">
      <c r="A442" s="144"/>
      <c r="B442" s="144"/>
      <c r="C442" s="144"/>
      <c r="D442" s="182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ht="14.25" customHeight="1">
      <c r="A443" s="144"/>
      <c r="B443" s="144"/>
      <c r="C443" s="144"/>
      <c r="D443" s="182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ht="14.25" customHeight="1">
      <c r="A444" s="144"/>
      <c r="B444" s="144"/>
      <c r="C444" s="144"/>
      <c r="D444" s="182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</row>
    <row r="445" ht="14.25" customHeight="1">
      <c r="A445" s="144"/>
      <c r="B445" s="144"/>
      <c r="C445" s="144"/>
      <c r="D445" s="182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ht="14.25" customHeight="1">
      <c r="A446" s="144"/>
      <c r="B446" s="144"/>
      <c r="C446" s="144"/>
      <c r="D446" s="182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ht="14.25" customHeight="1">
      <c r="A447" s="144"/>
      <c r="B447" s="144"/>
      <c r="C447" s="144"/>
      <c r="D447" s="182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</row>
    <row r="448" ht="14.25" customHeight="1">
      <c r="A448" s="144"/>
      <c r="B448" s="144"/>
      <c r="C448" s="144"/>
      <c r="D448" s="182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ht="14.25" customHeight="1">
      <c r="A449" s="144"/>
      <c r="B449" s="144"/>
      <c r="C449" s="144"/>
      <c r="D449" s="182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ht="14.25" customHeight="1">
      <c r="A450" s="144"/>
      <c r="B450" s="144"/>
      <c r="C450" s="144"/>
      <c r="D450" s="182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</row>
    <row r="451" ht="14.25" customHeight="1">
      <c r="A451" s="144"/>
      <c r="B451" s="144"/>
      <c r="C451" s="144"/>
      <c r="D451" s="182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ht="14.25" customHeight="1">
      <c r="A452" s="144"/>
      <c r="B452" s="144"/>
      <c r="C452" s="144"/>
      <c r="D452" s="182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ht="14.25" customHeight="1">
      <c r="A453" s="144"/>
      <c r="B453" s="144"/>
      <c r="C453" s="144"/>
      <c r="D453" s="182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</row>
    <row r="454" ht="14.25" customHeight="1">
      <c r="A454" s="144"/>
      <c r="B454" s="144"/>
      <c r="C454" s="144"/>
      <c r="D454" s="182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ht="14.25" customHeight="1">
      <c r="A455" s="144"/>
      <c r="B455" s="144"/>
      <c r="C455" s="144"/>
      <c r="D455" s="182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ht="14.25" customHeight="1">
      <c r="A456" s="144"/>
      <c r="B456" s="144"/>
      <c r="C456" s="144"/>
      <c r="D456" s="182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</row>
    <row r="457" ht="14.25" customHeight="1">
      <c r="A457" s="144"/>
      <c r="B457" s="144"/>
      <c r="C457" s="144"/>
      <c r="D457" s="182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ht="14.25" customHeight="1">
      <c r="A458" s="144"/>
      <c r="B458" s="144"/>
      <c r="C458" s="144"/>
      <c r="D458" s="182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ht="14.25" customHeight="1">
      <c r="A459" s="144"/>
      <c r="B459" s="144"/>
      <c r="C459" s="144"/>
      <c r="D459" s="182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</row>
    <row r="460" ht="14.25" customHeight="1">
      <c r="A460" s="144"/>
      <c r="B460" s="144"/>
      <c r="C460" s="144"/>
      <c r="D460" s="182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ht="14.25" customHeight="1">
      <c r="A461" s="144"/>
      <c r="B461" s="144"/>
      <c r="C461" s="144"/>
      <c r="D461" s="182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ht="14.25" customHeight="1">
      <c r="A462" s="144"/>
      <c r="B462" s="144"/>
      <c r="C462" s="144"/>
      <c r="D462" s="182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</row>
    <row r="463" ht="14.25" customHeight="1">
      <c r="A463" s="144"/>
      <c r="B463" s="144"/>
      <c r="C463" s="144"/>
      <c r="D463" s="182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ht="14.25" customHeight="1">
      <c r="A464" s="144"/>
      <c r="B464" s="144"/>
      <c r="C464" s="144"/>
      <c r="D464" s="182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ht="14.25" customHeight="1">
      <c r="A465" s="144"/>
      <c r="B465" s="144"/>
      <c r="C465" s="144"/>
      <c r="D465" s="182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</row>
    <row r="466" ht="14.25" customHeight="1">
      <c r="A466" s="144"/>
      <c r="B466" s="144"/>
      <c r="C466" s="144"/>
      <c r="D466" s="182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ht="14.25" customHeight="1">
      <c r="A467" s="144"/>
      <c r="B467" s="144"/>
      <c r="C467" s="144"/>
      <c r="D467" s="182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ht="14.25" customHeight="1">
      <c r="A468" s="144"/>
      <c r="B468" s="144"/>
      <c r="C468" s="144"/>
      <c r="D468" s="182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</row>
    <row r="469" ht="14.25" customHeight="1">
      <c r="A469" s="144"/>
      <c r="B469" s="144"/>
      <c r="C469" s="144"/>
      <c r="D469" s="182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ht="14.25" customHeight="1">
      <c r="A470" s="144"/>
      <c r="B470" s="144"/>
      <c r="C470" s="144"/>
      <c r="D470" s="182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ht="14.25" customHeight="1">
      <c r="A471" s="144"/>
      <c r="B471" s="144"/>
      <c r="C471" s="144"/>
      <c r="D471" s="182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</row>
    <row r="472" ht="14.25" customHeight="1">
      <c r="A472" s="144"/>
      <c r="B472" s="144"/>
      <c r="C472" s="144"/>
      <c r="D472" s="182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ht="14.25" customHeight="1">
      <c r="A473" s="144"/>
      <c r="B473" s="144"/>
      <c r="C473" s="144"/>
      <c r="D473" s="182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ht="14.25" customHeight="1">
      <c r="A474" s="144"/>
      <c r="B474" s="144"/>
      <c r="C474" s="144"/>
      <c r="D474" s="182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</row>
    <row r="475" ht="14.25" customHeight="1">
      <c r="A475" s="144"/>
      <c r="B475" s="144"/>
      <c r="C475" s="144"/>
      <c r="D475" s="182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ht="14.25" customHeight="1">
      <c r="A476" s="144"/>
      <c r="B476" s="144"/>
      <c r="C476" s="144"/>
      <c r="D476" s="182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ht="14.25" customHeight="1">
      <c r="A477" s="144"/>
      <c r="B477" s="144"/>
      <c r="C477" s="144"/>
      <c r="D477" s="182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</row>
    <row r="478" ht="14.25" customHeight="1">
      <c r="A478" s="144"/>
      <c r="B478" s="144"/>
      <c r="C478" s="144"/>
      <c r="D478" s="182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ht="14.25" customHeight="1">
      <c r="A479" s="144"/>
      <c r="B479" s="144"/>
      <c r="C479" s="144"/>
      <c r="D479" s="182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ht="14.25" customHeight="1">
      <c r="A480" s="144"/>
      <c r="B480" s="144"/>
      <c r="C480" s="144"/>
      <c r="D480" s="182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</row>
    <row r="481" ht="14.25" customHeight="1">
      <c r="A481" s="144"/>
      <c r="B481" s="144"/>
      <c r="C481" s="144"/>
      <c r="D481" s="182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ht="14.25" customHeight="1">
      <c r="A482" s="144"/>
      <c r="B482" s="144"/>
      <c r="C482" s="144"/>
      <c r="D482" s="182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ht="14.25" customHeight="1">
      <c r="A483" s="144"/>
      <c r="B483" s="144"/>
      <c r="C483" s="144"/>
      <c r="D483" s="182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</row>
    <row r="484" ht="14.25" customHeight="1">
      <c r="A484" s="144"/>
      <c r="B484" s="144"/>
      <c r="C484" s="144"/>
      <c r="D484" s="182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ht="14.25" customHeight="1">
      <c r="A485" s="144"/>
      <c r="B485" s="144"/>
      <c r="C485" s="144"/>
      <c r="D485" s="182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ht="14.25" customHeight="1">
      <c r="A486" s="144"/>
      <c r="B486" s="144"/>
      <c r="C486" s="144"/>
      <c r="D486" s="182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</row>
    <row r="487" ht="14.25" customHeight="1">
      <c r="A487" s="144"/>
      <c r="B487" s="144"/>
      <c r="C487" s="144"/>
      <c r="D487" s="182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ht="14.25" customHeight="1">
      <c r="A488" s="144"/>
      <c r="B488" s="144"/>
      <c r="C488" s="144"/>
      <c r="D488" s="182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ht="14.25" customHeight="1">
      <c r="A489" s="144"/>
      <c r="B489" s="144"/>
      <c r="C489" s="144"/>
      <c r="D489" s="182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</row>
    <row r="490" ht="14.25" customHeight="1">
      <c r="A490" s="144"/>
      <c r="B490" s="144"/>
      <c r="C490" s="144"/>
      <c r="D490" s="182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ht="14.25" customHeight="1">
      <c r="A491" s="144"/>
      <c r="B491" s="144"/>
      <c r="C491" s="144"/>
      <c r="D491" s="182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ht="14.25" customHeight="1">
      <c r="A492" s="144"/>
      <c r="B492" s="144"/>
      <c r="C492" s="144"/>
      <c r="D492" s="182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</row>
    <row r="493" ht="14.25" customHeight="1">
      <c r="A493" s="144"/>
      <c r="B493" s="144"/>
      <c r="C493" s="144"/>
      <c r="D493" s="182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ht="14.25" customHeight="1">
      <c r="A494" s="144"/>
      <c r="B494" s="144"/>
      <c r="C494" s="144"/>
      <c r="D494" s="182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ht="14.25" customHeight="1">
      <c r="A495" s="144"/>
      <c r="B495" s="144"/>
      <c r="C495" s="144"/>
      <c r="D495" s="182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</row>
    <row r="496" ht="14.25" customHeight="1">
      <c r="A496" s="144"/>
      <c r="B496" s="144"/>
      <c r="C496" s="144"/>
      <c r="D496" s="182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ht="14.25" customHeight="1">
      <c r="A497" s="144"/>
      <c r="B497" s="144"/>
      <c r="C497" s="144"/>
      <c r="D497" s="182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ht="14.25" customHeight="1">
      <c r="A498" s="144"/>
      <c r="B498" s="144"/>
      <c r="C498" s="144"/>
      <c r="D498" s="182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</row>
    <row r="499" ht="14.25" customHeight="1">
      <c r="A499" s="144"/>
      <c r="B499" s="144"/>
      <c r="C499" s="144"/>
      <c r="D499" s="182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ht="14.25" customHeight="1">
      <c r="A500" s="144"/>
      <c r="B500" s="144"/>
      <c r="C500" s="144"/>
      <c r="D500" s="182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ht="14.25" customHeight="1">
      <c r="A501" s="144"/>
      <c r="B501" s="144"/>
      <c r="C501" s="144"/>
      <c r="D501" s="182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</row>
    <row r="502" ht="14.25" customHeight="1">
      <c r="A502" s="144"/>
      <c r="B502" s="144"/>
      <c r="C502" s="144"/>
      <c r="D502" s="182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ht="14.25" customHeight="1">
      <c r="A503" s="144"/>
      <c r="B503" s="144"/>
      <c r="C503" s="144"/>
      <c r="D503" s="182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ht="14.25" customHeight="1">
      <c r="A504" s="144"/>
      <c r="B504" s="144"/>
      <c r="C504" s="144"/>
      <c r="D504" s="182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</row>
    <row r="505" ht="14.25" customHeight="1">
      <c r="A505" s="144"/>
      <c r="B505" s="144"/>
      <c r="C505" s="144"/>
      <c r="D505" s="182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ht="14.25" customHeight="1">
      <c r="A506" s="144"/>
      <c r="B506" s="144"/>
      <c r="C506" s="144"/>
      <c r="D506" s="182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ht="14.25" customHeight="1">
      <c r="A507" s="144"/>
      <c r="B507" s="144"/>
      <c r="C507" s="144"/>
      <c r="D507" s="182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</row>
    <row r="508" ht="14.25" customHeight="1">
      <c r="A508" s="144"/>
      <c r="B508" s="144"/>
      <c r="C508" s="144"/>
      <c r="D508" s="182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ht="14.25" customHeight="1">
      <c r="A509" s="144"/>
      <c r="B509" s="144"/>
      <c r="C509" s="144"/>
      <c r="D509" s="182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ht="14.25" customHeight="1">
      <c r="A510" s="144"/>
      <c r="B510" s="144"/>
      <c r="C510" s="144"/>
      <c r="D510" s="182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</row>
    <row r="511" ht="14.25" customHeight="1">
      <c r="A511" s="144"/>
      <c r="B511" s="144"/>
      <c r="C511" s="144"/>
      <c r="D511" s="182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ht="14.25" customHeight="1">
      <c r="A512" s="144"/>
      <c r="B512" s="144"/>
      <c r="C512" s="144"/>
      <c r="D512" s="182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ht="14.25" customHeight="1">
      <c r="A513" s="144"/>
      <c r="B513" s="144"/>
      <c r="C513" s="144"/>
      <c r="D513" s="182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</row>
    <row r="514" ht="14.25" customHeight="1">
      <c r="A514" s="144"/>
      <c r="B514" s="144"/>
      <c r="C514" s="144"/>
      <c r="D514" s="182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ht="14.25" customHeight="1">
      <c r="A515" s="144"/>
      <c r="B515" s="144"/>
      <c r="C515" s="144"/>
      <c r="D515" s="182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ht="14.25" customHeight="1">
      <c r="A516" s="144"/>
      <c r="B516" s="144"/>
      <c r="C516" s="144"/>
      <c r="D516" s="182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</row>
    <row r="517" ht="14.25" customHeight="1">
      <c r="A517" s="144"/>
      <c r="B517" s="144"/>
      <c r="C517" s="144"/>
      <c r="D517" s="182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ht="14.25" customHeight="1">
      <c r="A518" s="144"/>
      <c r="B518" s="144"/>
      <c r="C518" s="144"/>
      <c r="D518" s="182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ht="14.25" customHeight="1">
      <c r="A519" s="144"/>
      <c r="B519" s="144"/>
      <c r="C519" s="144"/>
      <c r="D519" s="182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</row>
    <row r="520" ht="14.25" customHeight="1">
      <c r="A520" s="144"/>
      <c r="B520" s="144"/>
      <c r="C520" s="144"/>
      <c r="D520" s="182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ht="14.25" customHeight="1">
      <c r="A521" s="144"/>
      <c r="B521" s="144"/>
      <c r="C521" s="144"/>
      <c r="D521" s="182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ht="14.25" customHeight="1">
      <c r="A522" s="144"/>
      <c r="B522" s="144"/>
      <c r="C522" s="144"/>
      <c r="D522" s="182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</row>
    <row r="523" ht="14.25" customHeight="1">
      <c r="A523" s="144"/>
      <c r="B523" s="144"/>
      <c r="C523" s="144"/>
      <c r="D523" s="182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ht="14.25" customHeight="1">
      <c r="A524" s="144"/>
      <c r="B524" s="144"/>
      <c r="C524" s="144"/>
      <c r="D524" s="182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ht="14.25" customHeight="1">
      <c r="A525" s="144"/>
      <c r="B525" s="144"/>
      <c r="C525" s="144"/>
      <c r="D525" s="182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</row>
    <row r="526" ht="14.25" customHeight="1">
      <c r="A526" s="144"/>
      <c r="B526" s="144"/>
      <c r="C526" s="144"/>
      <c r="D526" s="182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ht="14.25" customHeight="1">
      <c r="A527" s="144"/>
      <c r="B527" s="144"/>
      <c r="C527" s="144"/>
      <c r="D527" s="182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ht="14.25" customHeight="1">
      <c r="A528" s="144"/>
      <c r="B528" s="144"/>
      <c r="C528" s="144"/>
      <c r="D528" s="182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</row>
    <row r="529" ht="14.25" customHeight="1">
      <c r="A529" s="144"/>
      <c r="B529" s="144"/>
      <c r="C529" s="144"/>
      <c r="D529" s="182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ht="14.25" customHeight="1">
      <c r="A530" s="144"/>
      <c r="B530" s="144"/>
      <c r="C530" s="144"/>
      <c r="D530" s="182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ht="14.25" customHeight="1">
      <c r="A531" s="144"/>
      <c r="B531" s="144"/>
      <c r="C531" s="144"/>
      <c r="D531" s="182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</row>
    <row r="532" ht="14.25" customHeight="1">
      <c r="A532" s="144"/>
      <c r="B532" s="144"/>
      <c r="C532" s="144"/>
      <c r="D532" s="182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ht="14.25" customHeight="1">
      <c r="A533" s="144"/>
      <c r="B533" s="144"/>
      <c r="C533" s="144"/>
      <c r="D533" s="182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ht="14.25" customHeight="1">
      <c r="A534" s="144"/>
      <c r="B534" s="144"/>
      <c r="C534" s="144"/>
      <c r="D534" s="182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</row>
    <row r="535" ht="14.25" customHeight="1">
      <c r="A535" s="144"/>
      <c r="B535" s="144"/>
      <c r="C535" s="144"/>
      <c r="D535" s="182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ht="14.25" customHeight="1">
      <c r="A536" s="144"/>
      <c r="B536" s="144"/>
      <c r="C536" s="144"/>
      <c r="D536" s="182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ht="14.25" customHeight="1">
      <c r="A537" s="144"/>
      <c r="B537" s="144"/>
      <c r="C537" s="144"/>
      <c r="D537" s="182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</row>
    <row r="538" ht="14.25" customHeight="1">
      <c r="A538" s="144"/>
      <c r="B538" s="144"/>
      <c r="C538" s="144"/>
      <c r="D538" s="182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ht="14.25" customHeight="1">
      <c r="A539" s="144"/>
      <c r="B539" s="144"/>
      <c r="C539" s="144"/>
      <c r="D539" s="182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ht="14.25" customHeight="1">
      <c r="A540" s="144"/>
      <c r="B540" s="144"/>
      <c r="C540" s="144"/>
      <c r="D540" s="182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</row>
    <row r="541" ht="14.25" customHeight="1">
      <c r="A541" s="144"/>
      <c r="B541" s="144"/>
      <c r="C541" s="144"/>
      <c r="D541" s="182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ht="14.25" customHeight="1">
      <c r="A542" s="144"/>
      <c r="B542" s="144"/>
      <c r="C542" s="144"/>
      <c r="D542" s="182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ht="14.25" customHeight="1">
      <c r="A543" s="144"/>
      <c r="B543" s="144"/>
      <c r="C543" s="144"/>
      <c r="D543" s="182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</row>
    <row r="544" ht="14.25" customHeight="1">
      <c r="A544" s="144"/>
      <c r="B544" s="144"/>
      <c r="C544" s="144"/>
      <c r="D544" s="182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ht="14.25" customHeight="1">
      <c r="A545" s="144"/>
      <c r="B545" s="144"/>
      <c r="C545" s="144"/>
      <c r="D545" s="182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ht="14.25" customHeight="1">
      <c r="A546" s="144"/>
      <c r="B546" s="144"/>
      <c r="C546" s="144"/>
      <c r="D546" s="182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</row>
    <row r="547" ht="14.25" customHeight="1">
      <c r="A547" s="144"/>
      <c r="B547" s="144"/>
      <c r="C547" s="144"/>
      <c r="D547" s="182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ht="14.25" customHeight="1">
      <c r="A548" s="144"/>
      <c r="B548" s="144"/>
      <c r="C548" s="144"/>
      <c r="D548" s="182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ht="14.25" customHeight="1">
      <c r="A549" s="144"/>
      <c r="B549" s="144"/>
      <c r="C549" s="144"/>
      <c r="D549" s="182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</row>
    <row r="550" ht="14.25" customHeight="1">
      <c r="A550" s="144"/>
      <c r="B550" s="144"/>
      <c r="C550" s="144"/>
      <c r="D550" s="182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ht="14.25" customHeight="1">
      <c r="A551" s="144"/>
      <c r="B551" s="144"/>
      <c r="C551" s="144"/>
      <c r="D551" s="182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ht="14.25" customHeight="1">
      <c r="A552" s="144"/>
      <c r="B552" s="144"/>
      <c r="C552" s="144"/>
      <c r="D552" s="182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</row>
    <row r="553" ht="14.25" customHeight="1">
      <c r="A553" s="144"/>
      <c r="B553" s="144"/>
      <c r="C553" s="144"/>
      <c r="D553" s="182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ht="14.25" customHeight="1">
      <c r="A554" s="144"/>
      <c r="B554" s="144"/>
      <c r="C554" s="144"/>
      <c r="D554" s="182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ht="14.25" customHeight="1">
      <c r="A555" s="144"/>
      <c r="B555" s="144"/>
      <c r="C555" s="144"/>
      <c r="D555" s="182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</row>
    <row r="556" ht="14.25" customHeight="1">
      <c r="A556" s="144"/>
      <c r="B556" s="144"/>
      <c r="C556" s="144"/>
      <c r="D556" s="182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ht="14.25" customHeight="1">
      <c r="A557" s="144"/>
      <c r="B557" s="144"/>
      <c r="C557" s="144"/>
      <c r="D557" s="182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ht="14.25" customHeight="1">
      <c r="A558" s="144"/>
      <c r="B558" s="144"/>
      <c r="C558" s="144"/>
      <c r="D558" s="182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</row>
    <row r="559" ht="14.25" customHeight="1">
      <c r="A559" s="144"/>
      <c r="B559" s="144"/>
      <c r="C559" s="144"/>
      <c r="D559" s="182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ht="14.25" customHeight="1">
      <c r="A560" s="144"/>
      <c r="B560" s="144"/>
      <c r="C560" s="144"/>
      <c r="D560" s="182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ht="14.25" customHeight="1">
      <c r="A561" s="144"/>
      <c r="B561" s="144"/>
      <c r="C561" s="144"/>
      <c r="D561" s="182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</row>
    <row r="562" ht="14.25" customHeight="1">
      <c r="A562" s="144"/>
      <c r="B562" s="144"/>
      <c r="C562" s="144"/>
      <c r="D562" s="182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ht="14.25" customHeight="1">
      <c r="A563" s="144"/>
      <c r="B563" s="144"/>
      <c r="C563" s="144"/>
      <c r="D563" s="182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ht="14.25" customHeight="1">
      <c r="A564" s="144"/>
      <c r="B564" s="144"/>
      <c r="C564" s="144"/>
      <c r="D564" s="182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</row>
    <row r="565" ht="14.25" customHeight="1">
      <c r="A565" s="144"/>
      <c r="B565" s="144"/>
      <c r="C565" s="144"/>
      <c r="D565" s="182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ht="14.25" customHeight="1">
      <c r="A566" s="144"/>
      <c r="B566" s="144"/>
      <c r="C566" s="144"/>
      <c r="D566" s="182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ht="14.25" customHeight="1">
      <c r="A567" s="144"/>
      <c r="B567" s="144"/>
      <c r="C567" s="144"/>
      <c r="D567" s="182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</row>
    <row r="568" ht="14.25" customHeight="1">
      <c r="A568" s="144"/>
      <c r="B568" s="144"/>
      <c r="C568" s="144"/>
      <c r="D568" s="182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ht="14.25" customHeight="1">
      <c r="A569" s="144"/>
      <c r="B569" s="144"/>
      <c r="C569" s="144"/>
      <c r="D569" s="182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ht="14.25" customHeight="1">
      <c r="A570" s="144"/>
      <c r="B570" s="144"/>
      <c r="C570" s="144"/>
      <c r="D570" s="182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</row>
    <row r="571" ht="14.25" customHeight="1">
      <c r="A571" s="144"/>
      <c r="B571" s="144"/>
      <c r="C571" s="144"/>
      <c r="D571" s="182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ht="14.25" customHeight="1">
      <c r="A572" s="144"/>
      <c r="B572" s="144"/>
      <c r="C572" s="144"/>
      <c r="D572" s="182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ht="14.25" customHeight="1">
      <c r="A573" s="144"/>
      <c r="B573" s="144"/>
      <c r="C573" s="144"/>
      <c r="D573" s="182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</row>
    <row r="574" ht="14.25" customHeight="1">
      <c r="A574" s="144"/>
      <c r="B574" s="144"/>
      <c r="C574" s="144"/>
      <c r="D574" s="182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ht="14.25" customHeight="1">
      <c r="A575" s="144"/>
      <c r="B575" s="144"/>
      <c r="C575" s="144"/>
      <c r="D575" s="182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ht="14.25" customHeight="1">
      <c r="A576" s="144"/>
      <c r="B576" s="144"/>
      <c r="C576" s="144"/>
      <c r="D576" s="182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</row>
    <row r="577" ht="14.25" customHeight="1">
      <c r="A577" s="144"/>
      <c r="B577" s="144"/>
      <c r="C577" s="144"/>
      <c r="D577" s="182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ht="14.25" customHeight="1">
      <c r="A578" s="144"/>
      <c r="B578" s="144"/>
      <c r="C578" s="144"/>
      <c r="D578" s="182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ht="14.25" customHeight="1">
      <c r="A579" s="144"/>
      <c r="B579" s="144"/>
      <c r="C579" s="144"/>
      <c r="D579" s="182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</row>
    <row r="580" ht="14.25" customHeight="1">
      <c r="A580" s="144"/>
      <c r="B580" s="144"/>
      <c r="C580" s="144"/>
      <c r="D580" s="182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ht="14.25" customHeight="1">
      <c r="A581" s="144"/>
      <c r="B581" s="144"/>
      <c r="C581" s="144"/>
      <c r="D581" s="182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ht="14.25" customHeight="1">
      <c r="A582" s="144"/>
      <c r="B582" s="144"/>
      <c r="C582" s="144"/>
      <c r="D582" s="182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</row>
    <row r="583" ht="14.25" customHeight="1">
      <c r="A583" s="144"/>
      <c r="B583" s="144"/>
      <c r="C583" s="144"/>
      <c r="D583" s="182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ht="14.25" customHeight="1">
      <c r="A584" s="144"/>
      <c r="B584" s="144"/>
      <c r="C584" s="144"/>
      <c r="D584" s="182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ht="14.25" customHeight="1">
      <c r="A585" s="144"/>
      <c r="B585" s="144"/>
      <c r="C585" s="144"/>
      <c r="D585" s="182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</row>
    <row r="586" ht="14.25" customHeight="1">
      <c r="A586" s="144"/>
      <c r="B586" s="144"/>
      <c r="C586" s="144"/>
      <c r="D586" s="182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ht="14.25" customHeight="1">
      <c r="A587" s="144"/>
      <c r="B587" s="144"/>
      <c r="C587" s="144"/>
      <c r="D587" s="182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ht="14.25" customHeight="1">
      <c r="A588" s="144"/>
      <c r="B588" s="144"/>
      <c r="C588" s="144"/>
      <c r="D588" s="182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</row>
    <row r="589" ht="14.25" customHeight="1">
      <c r="A589" s="144"/>
      <c r="B589" s="144"/>
      <c r="C589" s="144"/>
      <c r="D589" s="182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ht="14.25" customHeight="1">
      <c r="A590" s="144"/>
      <c r="B590" s="144"/>
      <c r="C590" s="144"/>
      <c r="D590" s="182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ht="14.25" customHeight="1">
      <c r="A591" s="144"/>
      <c r="B591" s="144"/>
      <c r="C591" s="144"/>
      <c r="D591" s="182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</row>
    <row r="592" ht="14.25" customHeight="1">
      <c r="A592" s="144"/>
      <c r="B592" s="144"/>
      <c r="C592" s="144"/>
      <c r="D592" s="182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ht="14.25" customHeight="1">
      <c r="A593" s="144"/>
      <c r="B593" s="144"/>
      <c r="C593" s="144"/>
      <c r="D593" s="182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ht="14.25" customHeight="1">
      <c r="A594" s="144"/>
      <c r="B594" s="144"/>
      <c r="C594" s="144"/>
      <c r="D594" s="182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</row>
    <row r="595" ht="14.25" customHeight="1">
      <c r="A595" s="144"/>
      <c r="B595" s="144"/>
      <c r="C595" s="144"/>
      <c r="D595" s="182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ht="14.25" customHeight="1">
      <c r="A596" s="144"/>
      <c r="B596" s="144"/>
      <c r="C596" s="144"/>
      <c r="D596" s="182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ht="14.25" customHeight="1">
      <c r="A597" s="144"/>
      <c r="B597" s="144"/>
      <c r="C597" s="144"/>
      <c r="D597" s="182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</row>
    <row r="598" ht="14.25" customHeight="1">
      <c r="A598" s="144"/>
      <c r="B598" s="144"/>
      <c r="C598" s="144"/>
      <c r="D598" s="182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ht="14.25" customHeight="1">
      <c r="A599" s="144"/>
      <c r="B599" s="144"/>
      <c r="C599" s="144"/>
      <c r="D599" s="182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ht="14.25" customHeight="1">
      <c r="A600" s="144"/>
      <c r="B600" s="144"/>
      <c r="C600" s="144"/>
      <c r="D600" s="182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</row>
    <row r="601" ht="14.25" customHeight="1">
      <c r="A601" s="144"/>
      <c r="B601" s="144"/>
      <c r="C601" s="144"/>
      <c r="D601" s="182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ht="14.25" customHeight="1">
      <c r="A602" s="144"/>
      <c r="B602" s="144"/>
      <c r="C602" s="144"/>
      <c r="D602" s="182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ht="14.25" customHeight="1">
      <c r="A603" s="144"/>
      <c r="B603" s="144"/>
      <c r="C603" s="144"/>
      <c r="D603" s="182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</row>
    <row r="604" ht="14.25" customHeight="1">
      <c r="A604" s="144"/>
      <c r="B604" s="144"/>
      <c r="C604" s="144"/>
      <c r="D604" s="182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ht="14.25" customHeight="1">
      <c r="A605" s="144"/>
      <c r="B605" s="144"/>
      <c r="C605" s="144"/>
      <c r="D605" s="182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ht="14.25" customHeight="1">
      <c r="A606" s="144"/>
      <c r="B606" s="144"/>
      <c r="C606" s="144"/>
      <c r="D606" s="182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</row>
    <row r="607" ht="14.25" customHeight="1">
      <c r="A607" s="144"/>
      <c r="B607" s="144"/>
      <c r="C607" s="144"/>
      <c r="D607" s="182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ht="14.25" customHeight="1">
      <c r="A608" s="144"/>
      <c r="B608" s="144"/>
      <c r="C608" s="144"/>
      <c r="D608" s="182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ht="14.25" customHeight="1">
      <c r="A609" s="144"/>
      <c r="B609" s="144"/>
      <c r="C609" s="144"/>
      <c r="D609" s="182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</row>
    <row r="610" ht="14.25" customHeight="1">
      <c r="A610" s="144"/>
      <c r="B610" s="144"/>
      <c r="C610" s="144"/>
      <c r="D610" s="182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ht="14.25" customHeight="1">
      <c r="A611" s="144"/>
      <c r="B611" s="144"/>
      <c r="C611" s="144"/>
      <c r="D611" s="182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ht="14.25" customHeight="1">
      <c r="A612" s="144"/>
      <c r="B612" s="144"/>
      <c r="C612" s="144"/>
      <c r="D612" s="182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</row>
    <row r="613" ht="14.25" customHeight="1">
      <c r="A613" s="144"/>
      <c r="B613" s="144"/>
      <c r="C613" s="144"/>
      <c r="D613" s="182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ht="14.25" customHeight="1">
      <c r="A614" s="144"/>
      <c r="B614" s="144"/>
      <c r="C614" s="144"/>
      <c r="D614" s="182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ht="14.25" customHeight="1">
      <c r="A615" s="144"/>
      <c r="B615" s="144"/>
      <c r="C615" s="144"/>
      <c r="D615" s="182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</row>
    <row r="616" ht="14.25" customHeight="1">
      <c r="A616" s="144"/>
      <c r="B616" s="144"/>
      <c r="C616" s="144"/>
      <c r="D616" s="182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ht="14.25" customHeight="1">
      <c r="A617" s="144"/>
      <c r="B617" s="144"/>
      <c r="C617" s="144"/>
      <c r="D617" s="182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ht="14.25" customHeight="1">
      <c r="A618" s="144"/>
      <c r="B618" s="144"/>
      <c r="C618" s="144"/>
      <c r="D618" s="182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</row>
    <row r="619" ht="14.25" customHeight="1">
      <c r="A619" s="144"/>
      <c r="B619" s="144"/>
      <c r="C619" s="144"/>
      <c r="D619" s="182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ht="14.25" customHeight="1">
      <c r="A620" s="144"/>
      <c r="B620" s="144"/>
      <c r="C620" s="144"/>
      <c r="D620" s="182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ht="14.25" customHeight="1">
      <c r="A621" s="144"/>
      <c r="B621" s="144"/>
      <c r="C621" s="144"/>
      <c r="D621" s="182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</row>
    <row r="622" ht="14.25" customHeight="1">
      <c r="A622" s="144"/>
      <c r="B622" s="144"/>
      <c r="C622" s="144"/>
      <c r="D622" s="182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ht="14.25" customHeight="1">
      <c r="A623" s="144"/>
      <c r="B623" s="144"/>
      <c r="C623" s="144"/>
      <c r="D623" s="182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ht="14.25" customHeight="1">
      <c r="A624" s="144"/>
      <c r="B624" s="144"/>
      <c r="C624" s="144"/>
      <c r="D624" s="182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</row>
    <row r="625" ht="14.25" customHeight="1">
      <c r="A625" s="144"/>
      <c r="B625" s="144"/>
      <c r="C625" s="144"/>
      <c r="D625" s="182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ht="14.25" customHeight="1">
      <c r="A626" s="144"/>
      <c r="B626" s="144"/>
      <c r="C626" s="144"/>
      <c r="D626" s="182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ht="14.25" customHeight="1">
      <c r="A627" s="144"/>
      <c r="B627" s="144"/>
      <c r="C627" s="144"/>
      <c r="D627" s="182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</row>
    <row r="628" ht="14.25" customHeight="1">
      <c r="A628" s="144"/>
      <c r="B628" s="144"/>
      <c r="C628" s="144"/>
      <c r="D628" s="182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ht="14.25" customHeight="1">
      <c r="A629" s="144"/>
      <c r="B629" s="144"/>
      <c r="C629" s="144"/>
      <c r="D629" s="182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ht="14.25" customHeight="1">
      <c r="A630" s="144"/>
      <c r="B630" s="144"/>
      <c r="C630" s="144"/>
      <c r="D630" s="182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</row>
    <row r="631" ht="14.25" customHeight="1">
      <c r="A631" s="144"/>
      <c r="B631" s="144"/>
      <c r="C631" s="144"/>
      <c r="D631" s="182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</row>
    <row r="632" ht="14.25" customHeight="1">
      <c r="A632" s="144"/>
      <c r="B632" s="144"/>
      <c r="C632" s="144"/>
      <c r="D632" s="182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</row>
    <row r="633" ht="14.25" customHeight="1">
      <c r="A633" s="144"/>
      <c r="B633" s="144"/>
      <c r="C633" s="144"/>
      <c r="D633" s="182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</row>
    <row r="634" ht="14.25" customHeight="1">
      <c r="A634" s="144"/>
      <c r="B634" s="144"/>
      <c r="C634" s="144"/>
      <c r="D634" s="182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</row>
    <row r="635" ht="14.25" customHeight="1">
      <c r="A635" s="144"/>
      <c r="B635" s="144"/>
      <c r="C635" s="144"/>
      <c r="D635" s="182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</row>
    <row r="636" ht="14.25" customHeight="1">
      <c r="A636" s="144"/>
      <c r="B636" s="144"/>
      <c r="C636" s="144"/>
      <c r="D636" s="182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</row>
    <row r="637" ht="14.25" customHeight="1">
      <c r="A637" s="144"/>
      <c r="B637" s="144"/>
      <c r="C637" s="144"/>
      <c r="D637" s="182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</row>
    <row r="638" ht="14.25" customHeight="1">
      <c r="A638" s="144"/>
      <c r="B638" s="144"/>
      <c r="C638" s="144"/>
      <c r="D638" s="182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</row>
    <row r="639" ht="14.25" customHeight="1">
      <c r="A639" s="144"/>
      <c r="B639" s="144"/>
      <c r="C639" s="144"/>
      <c r="D639" s="182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</row>
    <row r="640" ht="14.25" customHeight="1">
      <c r="A640" s="144"/>
      <c r="B640" s="144"/>
      <c r="C640" s="144"/>
      <c r="D640" s="182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</row>
    <row r="641" ht="14.25" customHeight="1">
      <c r="A641" s="144"/>
      <c r="B641" s="144"/>
      <c r="C641" s="144"/>
      <c r="D641" s="182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</row>
    <row r="642" ht="14.25" customHeight="1">
      <c r="A642" s="144"/>
      <c r="B642" s="144"/>
      <c r="C642" s="144"/>
      <c r="D642" s="182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</row>
    <row r="643" ht="14.25" customHeight="1">
      <c r="A643" s="144"/>
      <c r="B643" s="144"/>
      <c r="C643" s="144"/>
      <c r="D643" s="182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</row>
    <row r="644" ht="14.25" customHeight="1">
      <c r="A644" s="144"/>
      <c r="B644" s="144"/>
      <c r="C644" s="144"/>
      <c r="D644" s="182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</row>
    <row r="645" ht="14.25" customHeight="1">
      <c r="A645" s="144"/>
      <c r="B645" s="144"/>
      <c r="C645" s="144"/>
      <c r="D645" s="182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</row>
    <row r="646" ht="14.25" customHeight="1">
      <c r="A646" s="144"/>
      <c r="B646" s="144"/>
      <c r="C646" s="144"/>
      <c r="D646" s="182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</row>
    <row r="647" ht="14.25" customHeight="1">
      <c r="A647" s="144"/>
      <c r="B647" s="144"/>
      <c r="C647" s="144"/>
      <c r="D647" s="182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</row>
    <row r="648" ht="14.25" customHeight="1">
      <c r="A648" s="144"/>
      <c r="B648" s="144"/>
      <c r="C648" s="144"/>
      <c r="D648" s="182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</row>
    <row r="649" ht="14.25" customHeight="1">
      <c r="A649" s="144"/>
      <c r="B649" s="144"/>
      <c r="C649" s="144"/>
      <c r="D649" s="182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</row>
    <row r="650" ht="14.25" customHeight="1">
      <c r="A650" s="144"/>
      <c r="B650" s="144"/>
      <c r="C650" s="144"/>
      <c r="D650" s="182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</row>
    <row r="651" ht="14.25" customHeight="1">
      <c r="A651" s="144"/>
      <c r="B651" s="144"/>
      <c r="C651" s="144"/>
      <c r="D651" s="182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</row>
    <row r="652" ht="14.25" customHeight="1">
      <c r="A652" s="144"/>
      <c r="B652" s="144"/>
      <c r="C652" s="144"/>
      <c r="D652" s="182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</row>
    <row r="653" ht="14.25" customHeight="1">
      <c r="A653" s="144"/>
      <c r="B653" s="144"/>
      <c r="C653" s="144"/>
      <c r="D653" s="182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</row>
    <row r="654" ht="14.25" customHeight="1">
      <c r="A654" s="144"/>
      <c r="B654" s="144"/>
      <c r="C654" s="144"/>
      <c r="D654" s="182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</row>
    <row r="655" ht="14.25" customHeight="1">
      <c r="A655" s="144"/>
      <c r="B655" s="144"/>
      <c r="C655" s="144"/>
      <c r="D655" s="182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</row>
    <row r="656" ht="14.25" customHeight="1">
      <c r="A656" s="144"/>
      <c r="B656" s="144"/>
      <c r="C656" s="144"/>
      <c r="D656" s="182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</row>
    <row r="657" ht="14.25" customHeight="1">
      <c r="A657" s="144"/>
      <c r="B657" s="144"/>
      <c r="C657" s="144"/>
      <c r="D657" s="182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</row>
    <row r="658" ht="14.25" customHeight="1">
      <c r="A658" s="144"/>
      <c r="B658" s="144"/>
      <c r="C658" s="144"/>
      <c r="D658" s="182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</row>
    <row r="659" ht="14.25" customHeight="1">
      <c r="A659" s="144"/>
      <c r="B659" s="144"/>
      <c r="C659" s="144"/>
      <c r="D659" s="182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</row>
    <row r="660" ht="14.25" customHeight="1">
      <c r="A660" s="144"/>
      <c r="B660" s="144"/>
      <c r="C660" s="144"/>
      <c r="D660" s="182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</row>
    <row r="661" ht="14.25" customHeight="1">
      <c r="A661" s="144"/>
      <c r="B661" s="144"/>
      <c r="C661" s="144"/>
      <c r="D661" s="182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</row>
    <row r="662" ht="14.25" customHeight="1">
      <c r="A662" s="144"/>
      <c r="B662" s="144"/>
      <c r="C662" s="144"/>
      <c r="D662" s="182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</row>
    <row r="663" ht="14.25" customHeight="1">
      <c r="A663" s="144"/>
      <c r="B663" s="144"/>
      <c r="C663" s="144"/>
      <c r="D663" s="182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</row>
    <row r="664" ht="14.25" customHeight="1">
      <c r="A664" s="144"/>
      <c r="B664" s="144"/>
      <c r="C664" s="144"/>
      <c r="D664" s="182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</row>
    <row r="665" ht="14.25" customHeight="1">
      <c r="A665" s="144"/>
      <c r="B665" s="144"/>
      <c r="C665" s="144"/>
      <c r="D665" s="182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</row>
    <row r="666" ht="14.25" customHeight="1">
      <c r="A666" s="144"/>
      <c r="B666" s="144"/>
      <c r="C666" s="144"/>
      <c r="D666" s="182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</row>
    <row r="667" ht="14.25" customHeight="1">
      <c r="A667" s="144"/>
      <c r="B667" s="144"/>
      <c r="C667" s="144"/>
      <c r="D667" s="182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</row>
    <row r="668" ht="14.25" customHeight="1">
      <c r="A668" s="144"/>
      <c r="B668" s="144"/>
      <c r="C668" s="144"/>
      <c r="D668" s="182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</row>
    <row r="669" ht="14.25" customHeight="1">
      <c r="A669" s="144"/>
      <c r="B669" s="144"/>
      <c r="C669" s="144"/>
      <c r="D669" s="182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</row>
    <row r="670" ht="14.25" customHeight="1">
      <c r="A670" s="144"/>
      <c r="B670" s="144"/>
      <c r="C670" s="144"/>
      <c r="D670" s="182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</row>
    <row r="671" ht="14.25" customHeight="1">
      <c r="A671" s="144"/>
      <c r="B671" s="144"/>
      <c r="C671" s="144"/>
      <c r="D671" s="182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</row>
    <row r="672" ht="14.25" customHeight="1">
      <c r="A672" s="144"/>
      <c r="B672" s="144"/>
      <c r="C672" s="144"/>
      <c r="D672" s="182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</row>
    <row r="673" ht="14.25" customHeight="1">
      <c r="A673" s="144"/>
      <c r="B673" s="144"/>
      <c r="C673" s="144"/>
      <c r="D673" s="182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</row>
    <row r="674" ht="14.25" customHeight="1">
      <c r="A674" s="144"/>
      <c r="B674" s="144"/>
      <c r="C674" s="144"/>
      <c r="D674" s="182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</row>
    <row r="675" ht="14.25" customHeight="1">
      <c r="A675" s="144"/>
      <c r="B675" s="144"/>
      <c r="C675" s="144"/>
      <c r="D675" s="182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</row>
    <row r="676" ht="14.25" customHeight="1">
      <c r="A676" s="144"/>
      <c r="B676" s="144"/>
      <c r="C676" s="144"/>
      <c r="D676" s="182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</row>
    <row r="677" ht="14.25" customHeight="1">
      <c r="A677" s="144"/>
      <c r="B677" s="144"/>
      <c r="C677" s="144"/>
      <c r="D677" s="182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</row>
    <row r="678" ht="14.25" customHeight="1">
      <c r="A678" s="144"/>
      <c r="B678" s="144"/>
      <c r="C678" s="144"/>
      <c r="D678" s="182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</row>
    <row r="679" ht="14.25" customHeight="1">
      <c r="A679" s="144"/>
      <c r="B679" s="144"/>
      <c r="C679" s="144"/>
      <c r="D679" s="182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</row>
    <row r="680" ht="14.25" customHeight="1">
      <c r="A680" s="144"/>
      <c r="B680" s="144"/>
      <c r="C680" s="144"/>
      <c r="D680" s="182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</row>
    <row r="681" ht="14.25" customHeight="1">
      <c r="A681" s="144"/>
      <c r="B681" s="144"/>
      <c r="C681" s="144"/>
      <c r="D681" s="182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</row>
    <row r="682" ht="14.25" customHeight="1">
      <c r="A682" s="144"/>
      <c r="B682" s="144"/>
      <c r="C682" s="144"/>
      <c r="D682" s="182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</row>
    <row r="683" ht="14.25" customHeight="1">
      <c r="A683" s="144"/>
      <c r="B683" s="144"/>
      <c r="C683" s="144"/>
      <c r="D683" s="182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</row>
    <row r="684" ht="14.25" customHeight="1">
      <c r="A684" s="144"/>
      <c r="B684" s="144"/>
      <c r="C684" s="144"/>
      <c r="D684" s="182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</row>
    <row r="685" ht="14.25" customHeight="1">
      <c r="A685" s="144"/>
      <c r="B685" s="144"/>
      <c r="C685" s="144"/>
      <c r="D685" s="182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</row>
    <row r="686" ht="14.25" customHeight="1">
      <c r="A686" s="144"/>
      <c r="B686" s="144"/>
      <c r="C686" s="144"/>
      <c r="D686" s="182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</row>
    <row r="687" ht="14.25" customHeight="1">
      <c r="A687" s="144"/>
      <c r="B687" s="144"/>
      <c r="C687" s="144"/>
      <c r="D687" s="182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</row>
    <row r="688" ht="14.25" customHeight="1">
      <c r="A688" s="144"/>
      <c r="B688" s="144"/>
      <c r="C688" s="144"/>
      <c r="D688" s="182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</row>
    <row r="689" ht="14.25" customHeight="1">
      <c r="A689" s="144"/>
      <c r="B689" s="144"/>
      <c r="C689" s="144"/>
      <c r="D689" s="182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</row>
    <row r="690" ht="14.25" customHeight="1">
      <c r="A690" s="144"/>
      <c r="B690" s="144"/>
      <c r="C690" s="144"/>
      <c r="D690" s="182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</row>
    <row r="691" ht="14.25" customHeight="1">
      <c r="A691" s="144"/>
      <c r="B691" s="144"/>
      <c r="C691" s="144"/>
      <c r="D691" s="182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</row>
    <row r="692" ht="14.25" customHeight="1">
      <c r="A692" s="144"/>
      <c r="B692" s="144"/>
      <c r="C692" s="144"/>
      <c r="D692" s="182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</row>
    <row r="693" ht="14.25" customHeight="1">
      <c r="A693" s="144"/>
      <c r="B693" s="144"/>
      <c r="C693" s="144"/>
      <c r="D693" s="182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</row>
    <row r="694" ht="14.25" customHeight="1">
      <c r="A694" s="144"/>
      <c r="B694" s="144"/>
      <c r="C694" s="144"/>
      <c r="D694" s="182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</row>
    <row r="695" ht="14.25" customHeight="1">
      <c r="A695" s="144"/>
      <c r="B695" s="144"/>
      <c r="C695" s="144"/>
      <c r="D695" s="182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</row>
    <row r="696" ht="14.25" customHeight="1">
      <c r="A696" s="144"/>
      <c r="B696" s="144"/>
      <c r="C696" s="144"/>
      <c r="D696" s="182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</row>
    <row r="697" ht="14.25" customHeight="1">
      <c r="A697" s="144"/>
      <c r="B697" s="144"/>
      <c r="C697" s="144"/>
      <c r="D697" s="182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</row>
    <row r="698" ht="14.25" customHeight="1">
      <c r="A698" s="144"/>
      <c r="B698" s="144"/>
      <c r="C698" s="144"/>
      <c r="D698" s="182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</row>
    <row r="699" ht="14.25" customHeight="1">
      <c r="A699" s="144"/>
      <c r="B699" s="144"/>
      <c r="C699" s="144"/>
      <c r="D699" s="182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</row>
    <row r="700" ht="14.25" customHeight="1">
      <c r="A700" s="144"/>
      <c r="B700" s="144"/>
      <c r="C700" s="144"/>
      <c r="D700" s="182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</row>
    <row r="701" ht="14.25" customHeight="1">
      <c r="A701" s="144"/>
      <c r="B701" s="144"/>
      <c r="C701" s="144"/>
      <c r="D701" s="182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</row>
    <row r="702" ht="14.25" customHeight="1">
      <c r="A702" s="144"/>
      <c r="B702" s="144"/>
      <c r="C702" s="144"/>
      <c r="D702" s="182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</row>
    <row r="703" ht="14.25" customHeight="1">
      <c r="A703" s="144"/>
      <c r="B703" s="144"/>
      <c r="C703" s="144"/>
      <c r="D703" s="182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</row>
    <row r="704" ht="14.25" customHeight="1">
      <c r="A704" s="144"/>
      <c r="B704" s="144"/>
      <c r="C704" s="144"/>
      <c r="D704" s="182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</row>
    <row r="705" ht="14.25" customHeight="1">
      <c r="A705" s="144"/>
      <c r="B705" s="144"/>
      <c r="C705" s="144"/>
      <c r="D705" s="182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</row>
    <row r="706" ht="14.25" customHeight="1">
      <c r="A706" s="144"/>
      <c r="B706" s="144"/>
      <c r="C706" s="144"/>
      <c r="D706" s="182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</row>
    <row r="707" ht="14.25" customHeight="1">
      <c r="A707" s="144"/>
      <c r="B707" s="144"/>
      <c r="C707" s="144"/>
      <c r="D707" s="182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</row>
    <row r="708" ht="14.25" customHeight="1">
      <c r="A708" s="144"/>
      <c r="B708" s="144"/>
      <c r="C708" s="144"/>
      <c r="D708" s="182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</row>
    <row r="709" ht="14.25" customHeight="1">
      <c r="A709" s="144"/>
      <c r="B709" s="144"/>
      <c r="C709" s="144"/>
      <c r="D709" s="182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</row>
    <row r="710" ht="14.25" customHeight="1">
      <c r="A710" s="144"/>
      <c r="B710" s="144"/>
      <c r="C710" s="144"/>
      <c r="D710" s="182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</row>
    <row r="711" ht="14.25" customHeight="1">
      <c r="A711" s="144"/>
      <c r="B711" s="144"/>
      <c r="C711" s="144"/>
      <c r="D711" s="182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</row>
    <row r="712" ht="14.25" customHeight="1">
      <c r="A712" s="144"/>
      <c r="B712" s="144"/>
      <c r="C712" s="144"/>
      <c r="D712" s="182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</row>
    <row r="713" ht="14.25" customHeight="1">
      <c r="A713" s="144"/>
      <c r="B713" s="144"/>
      <c r="C713" s="144"/>
      <c r="D713" s="182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</row>
    <row r="714" ht="14.25" customHeight="1">
      <c r="A714" s="144"/>
      <c r="B714" s="144"/>
      <c r="C714" s="144"/>
      <c r="D714" s="182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</row>
    <row r="715" ht="14.25" customHeight="1">
      <c r="A715" s="144"/>
      <c r="B715" s="144"/>
      <c r="C715" s="144"/>
      <c r="D715" s="182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</row>
    <row r="716" ht="14.25" customHeight="1">
      <c r="A716" s="144"/>
      <c r="B716" s="144"/>
      <c r="C716" s="144"/>
      <c r="D716" s="182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</row>
    <row r="717" ht="14.25" customHeight="1">
      <c r="A717" s="144"/>
      <c r="B717" s="144"/>
      <c r="C717" s="144"/>
      <c r="D717" s="182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</row>
    <row r="718" ht="14.25" customHeight="1">
      <c r="A718" s="144"/>
      <c r="B718" s="144"/>
      <c r="C718" s="144"/>
      <c r="D718" s="182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</row>
    <row r="719" ht="14.25" customHeight="1">
      <c r="A719" s="144"/>
      <c r="B719" s="144"/>
      <c r="C719" s="144"/>
      <c r="D719" s="182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</row>
    <row r="720" ht="14.25" customHeight="1">
      <c r="A720" s="144"/>
      <c r="B720" s="144"/>
      <c r="C720" s="144"/>
      <c r="D720" s="182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</row>
    <row r="721" ht="14.25" customHeight="1">
      <c r="A721" s="144"/>
      <c r="B721" s="144"/>
      <c r="C721" s="144"/>
      <c r="D721" s="182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</row>
    <row r="722" ht="14.25" customHeight="1">
      <c r="A722" s="144"/>
      <c r="B722" s="144"/>
      <c r="C722" s="144"/>
      <c r="D722" s="182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</row>
    <row r="723" ht="14.25" customHeight="1">
      <c r="A723" s="144"/>
      <c r="B723" s="144"/>
      <c r="C723" s="144"/>
      <c r="D723" s="182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</row>
    <row r="724" ht="14.25" customHeight="1">
      <c r="A724" s="144"/>
      <c r="B724" s="144"/>
      <c r="C724" s="144"/>
      <c r="D724" s="182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</row>
    <row r="725" ht="14.25" customHeight="1">
      <c r="A725" s="144"/>
      <c r="B725" s="144"/>
      <c r="C725" s="144"/>
      <c r="D725" s="182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</row>
    <row r="726" ht="14.25" customHeight="1">
      <c r="A726" s="144"/>
      <c r="B726" s="144"/>
      <c r="C726" s="144"/>
      <c r="D726" s="182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</row>
    <row r="727" ht="14.25" customHeight="1">
      <c r="A727" s="144"/>
      <c r="B727" s="144"/>
      <c r="C727" s="144"/>
      <c r="D727" s="182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</row>
    <row r="728" ht="14.25" customHeight="1">
      <c r="A728" s="144"/>
      <c r="B728" s="144"/>
      <c r="C728" s="144"/>
      <c r="D728" s="182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</row>
    <row r="729" ht="14.25" customHeight="1">
      <c r="A729" s="144"/>
      <c r="B729" s="144"/>
      <c r="C729" s="144"/>
      <c r="D729" s="182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</row>
    <row r="730" ht="14.25" customHeight="1">
      <c r="A730" s="144"/>
      <c r="B730" s="144"/>
      <c r="C730" s="144"/>
      <c r="D730" s="182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</row>
    <row r="731" ht="14.25" customHeight="1">
      <c r="A731" s="144"/>
      <c r="B731" s="144"/>
      <c r="C731" s="144"/>
      <c r="D731" s="182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</row>
    <row r="732" ht="14.25" customHeight="1">
      <c r="A732" s="144"/>
      <c r="B732" s="144"/>
      <c r="C732" s="144"/>
      <c r="D732" s="182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</row>
    <row r="733" ht="14.25" customHeight="1">
      <c r="A733" s="144"/>
      <c r="B733" s="144"/>
      <c r="C733" s="144"/>
      <c r="D733" s="182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</row>
    <row r="734" ht="14.25" customHeight="1">
      <c r="A734" s="144"/>
      <c r="B734" s="144"/>
      <c r="C734" s="144"/>
      <c r="D734" s="182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</row>
    <row r="735" ht="14.25" customHeight="1">
      <c r="A735" s="144"/>
      <c r="B735" s="144"/>
      <c r="C735" s="144"/>
      <c r="D735" s="182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</row>
    <row r="736" ht="14.25" customHeight="1">
      <c r="A736" s="144"/>
      <c r="B736" s="144"/>
      <c r="C736" s="144"/>
      <c r="D736" s="182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</row>
    <row r="737" ht="14.25" customHeight="1">
      <c r="A737" s="144"/>
      <c r="B737" s="144"/>
      <c r="C737" s="144"/>
      <c r="D737" s="182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</row>
    <row r="738" ht="14.25" customHeight="1">
      <c r="A738" s="144"/>
      <c r="B738" s="144"/>
      <c r="C738" s="144"/>
      <c r="D738" s="182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</row>
    <row r="739" ht="14.25" customHeight="1">
      <c r="A739" s="144"/>
      <c r="B739" s="144"/>
      <c r="C739" s="144"/>
      <c r="D739" s="182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</row>
    <row r="740" ht="14.25" customHeight="1">
      <c r="A740" s="144"/>
      <c r="B740" s="144"/>
      <c r="C740" s="144"/>
      <c r="D740" s="182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</row>
    <row r="741" ht="14.25" customHeight="1">
      <c r="A741" s="144"/>
      <c r="B741" s="144"/>
      <c r="C741" s="144"/>
      <c r="D741" s="182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</row>
    <row r="742" ht="14.25" customHeight="1">
      <c r="A742" s="144"/>
      <c r="B742" s="144"/>
      <c r="C742" s="144"/>
      <c r="D742" s="182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</row>
    <row r="743" ht="14.25" customHeight="1">
      <c r="A743" s="144"/>
      <c r="B743" s="144"/>
      <c r="C743" s="144"/>
      <c r="D743" s="182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</row>
    <row r="744" ht="14.25" customHeight="1">
      <c r="A744" s="144"/>
      <c r="B744" s="144"/>
      <c r="C744" s="144"/>
      <c r="D744" s="182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</row>
    <row r="745" ht="14.25" customHeight="1">
      <c r="A745" s="144"/>
      <c r="B745" s="144"/>
      <c r="C745" s="144"/>
      <c r="D745" s="182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</row>
    <row r="746" ht="14.25" customHeight="1">
      <c r="A746" s="144"/>
      <c r="B746" s="144"/>
      <c r="C746" s="144"/>
      <c r="D746" s="182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</row>
    <row r="747" ht="14.25" customHeight="1">
      <c r="A747" s="144"/>
      <c r="B747" s="144"/>
      <c r="C747" s="144"/>
      <c r="D747" s="182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</row>
    <row r="748" ht="14.25" customHeight="1">
      <c r="A748" s="144"/>
      <c r="B748" s="144"/>
      <c r="C748" s="144"/>
      <c r="D748" s="182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</row>
    <row r="749" ht="14.25" customHeight="1">
      <c r="A749" s="144"/>
      <c r="B749" s="144"/>
      <c r="C749" s="144"/>
      <c r="D749" s="182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</row>
    <row r="750" ht="14.25" customHeight="1">
      <c r="A750" s="144"/>
      <c r="B750" s="144"/>
      <c r="C750" s="144"/>
      <c r="D750" s="182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</row>
    <row r="751" ht="14.25" customHeight="1">
      <c r="A751" s="144"/>
      <c r="B751" s="144"/>
      <c r="C751" s="144"/>
      <c r="D751" s="182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</row>
    <row r="752" ht="14.25" customHeight="1">
      <c r="A752" s="144"/>
      <c r="B752" s="144"/>
      <c r="C752" s="144"/>
      <c r="D752" s="182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</row>
    <row r="753" ht="14.25" customHeight="1">
      <c r="A753" s="144"/>
      <c r="B753" s="144"/>
      <c r="C753" s="144"/>
      <c r="D753" s="182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</row>
    <row r="754" ht="14.25" customHeight="1">
      <c r="A754" s="144"/>
      <c r="B754" s="144"/>
      <c r="C754" s="144"/>
      <c r="D754" s="182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</row>
    <row r="755" ht="14.25" customHeight="1">
      <c r="A755" s="144"/>
      <c r="B755" s="144"/>
      <c r="C755" s="144"/>
      <c r="D755" s="182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</row>
    <row r="756" ht="14.25" customHeight="1">
      <c r="A756" s="144"/>
      <c r="B756" s="144"/>
      <c r="C756" s="144"/>
      <c r="D756" s="182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</row>
    <row r="757" ht="14.25" customHeight="1">
      <c r="A757" s="144"/>
      <c r="B757" s="144"/>
      <c r="C757" s="144"/>
      <c r="D757" s="182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</row>
    <row r="758" ht="14.25" customHeight="1">
      <c r="A758" s="144"/>
      <c r="B758" s="144"/>
      <c r="C758" s="144"/>
      <c r="D758" s="182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</row>
    <row r="759" ht="14.25" customHeight="1">
      <c r="A759" s="144"/>
      <c r="B759" s="144"/>
      <c r="C759" s="144"/>
      <c r="D759" s="182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</row>
    <row r="760" ht="14.25" customHeight="1">
      <c r="A760" s="144"/>
      <c r="B760" s="144"/>
      <c r="C760" s="144"/>
      <c r="D760" s="182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</row>
    <row r="761" ht="14.25" customHeight="1">
      <c r="A761" s="144"/>
      <c r="B761" s="144"/>
      <c r="C761" s="144"/>
      <c r="D761" s="182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</row>
    <row r="762" ht="14.25" customHeight="1">
      <c r="A762" s="144"/>
      <c r="B762" s="144"/>
      <c r="C762" s="144"/>
      <c r="D762" s="182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</row>
    <row r="763" ht="14.25" customHeight="1">
      <c r="A763" s="144"/>
      <c r="B763" s="144"/>
      <c r="C763" s="144"/>
      <c r="D763" s="182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</row>
    <row r="764" ht="14.25" customHeight="1">
      <c r="A764" s="144"/>
      <c r="B764" s="144"/>
      <c r="C764" s="144"/>
      <c r="D764" s="182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</row>
    <row r="765" ht="14.25" customHeight="1">
      <c r="A765" s="144"/>
      <c r="B765" s="144"/>
      <c r="C765" s="144"/>
      <c r="D765" s="182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</row>
    <row r="766" ht="14.25" customHeight="1">
      <c r="A766" s="144"/>
      <c r="B766" s="144"/>
      <c r="C766" s="144"/>
      <c r="D766" s="182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</row>
    <row r="767" ht="14.25" customHeight="1">
      <c r="A767" s="144"/>
      <c r="B767" s="144"/>
      <c r="C767" s="144"/>
      <c r="D767" s="182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</row>
    <row r="768" ht="14.25" customHeight="1">
      <c r="A768" s="144"/>
      <c r="B768" s="144"/>
      <c r="C768" s="144"/>
      <c r="D768" s="182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</row>
    <row r="769" ht="14.25" customHeight="1">
      <c r="A769" s="144"/>
      <c r="B769" s="144"/>
      <c r="C769" s="144"/>
      <c r="D769" s="182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</row>
    <row r="770" ht="14.25" customHeight="1">
      <c r="A770" s="144"/>
      <c r="B770" s="144"/>
      <c r="C770" s="144"/>
      <c r="D770" s="182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</row>
    <row r="771" ht="14.25" customHeight="1">
      <c r="A771" s="144"/>
      <c r="B771" s="144"/>
      <c r="C771" s="144"/>
      <c r="D771" s="182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</row>
    <row r="772" ht="14.25" customHeight="1">
      <c r="A772" s="144"/>
      <c r="B772" s="144"/>
      <c r="C772" s="144"/>
      <c r="D772" s="182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</row>
    <row r="773" ht="14.25" customHeight="1">
      <c r="A773" s="144"/>
      <c r="B773" s="144"/>
      <c r="C773" s="144"/>
      <c r="D773" s="182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</row>
    <row r="774" ht="14.25" customHeight="1">
      <c r="A774" s="144"/>
      <c r="B774" s="144"/>
      <c r="C774" s="144"/>
      <c r="D774" s="182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</row>
    <row r="775" ht="14.25" customHeight="1">
      <c r="A775" s="144"/>
      <c r="B775" s="144"/>
      <c r="C775" s="144"/>
      <c r="D775" s="182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</row>
    <row r="776" ht="14.25" customHeight="1">
      <c r="A776" s="144"/>
      <c r="B776" s="144"/>
      <c r="C776" s="144"/>
      <c r="D776" s="182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</row>
    <row r="777" ht="14.25" customHeight="1">
      <c r="A777" s="144"/>
      <c r="B777" s="144"/>
      <c r="C777" s="144"/>
      <c r="D777" s="182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</row>
    <row r="778" ht="14.25" customHeight="1">
      <c r="A778" s="144"/>
      <c r="B778" s="144"/>
      <c r="C778" s="144"/>
      <c r="D778" s="182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</row>
    <row r="779" ht="14.25" customHeight="1">
      <c r="A779" s="144"/>
      <c r="B779" s="144"/>
      <c r="C779" s="144"/>
      <c r="D779" s="182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</row>
    <row r="780" ht="14.25" customHeight="1">
      <c r="A780" s="144"/>
      <c r="B780" s="144"/>
      <c r="C780" s="144"/>
      <c r="D780" s="182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</row>
    <row r="781" ht="14.25" customHeight="1">
      <c r="A781" s="144"/>
      <c r="B781" s="144"/>
      <c r="C781" s="144"/>
      <c r="D781" s="182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</row>
    <row r="782" ht="14.25" customHeight="1">
      <c r="A782" s="144"/>
      <c r="B782" s="144"/>
      <c r="C782" s="144"/>
      <c r="D782" s="182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</row>
    <row r="783" ht="14.25" customHeight="1">
      <c r="A783" s="144"/>
      <c r="B783" s="144"/>
      <c r="C783" s="144"/>
      <c r="D783" s="182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</row>
    <row r="784" ht="14.25" customHeight="1">
      <c r="A784" s="144"/>
      <c r="B784" s="144"/>
      <c r="C784" s="144"/>
      <c r="D784" s="182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</row>
    <row r="785" ht="14.25" customHeight="1">
      <c r="A785" s="144"/>
      <c r="B785" s="144"/>
      <c r="C785" s="144"/>
      <c r="D785" s="182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</row>
    <row r="786" ht="14.25" customHeight="1">
      <c r="A786" s="144"/>
      <c r="B786" s="144"/>
      <c r="C786" s="144"/>
      <c r="D786" s="182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</row>
    <row r="787" ht="14.25" customHeight="1">
      <c r="A787" s="144"/>
      <c r="B787" s="144"/>
      <c r="C787" s="144"/>
      <c r="D787" s="182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</row>
    <row r="788" ht="14.25" customHeight="1">
      <c r="A788" s="144"/>
      <c r="B788" s="144"/>
      <c r="C788" s="144"/>
      <c r="D788" s="182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</row>
    <row r="789" ht="14.25" customHeight="1">
      <c r="A789" s="144"/>
      <c r="B789" s="144"/>
      <c r="C789" s="144"/>
      <c r="D789" s="182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</row>
    <row r="790" ht="14.25" customHeight="1">
      <c r="A790" s="144"/>
      <c r="B790" s="144"/>
      <c r="C790" s="144"/>
      <c r="D790" s="182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</row>
    <row r="791" ht="14.25" customHeight="1">
      <c r="A791" s="144"/>
      <c r="B791" s="144"/>
      <c r="C791" s="144"/>
      <c r="D791" s="182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</row>
    <row r="792" ht="14.25" customHeight="1">
      <c r="A792" s="144"/>
      <c r="B792" s="144"/>
      <c r="C792" s="144"/>
      <c r="D792" s="182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</row>
    <row r="793" ht="14.25" customHeight="1">
      <c r="A793" s="144"/>
      <c r="B793" s="144"/>
      <c r="C793" s="144"/>
      <c r="D793" s="182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</row>
    <row r="794" ht="14.25" customHeight="1">
      <c r="A794" s="144"/>
      <c r="B794" s="144"/>
      <c r="C794" s="144"/>
      <c r="D794" s="182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</row>
    <row r="795" ht="14.25" customHeight="1">
      <c r="A795" s="144"/>
      <c r="B795" s="144"/>
      <c r="C795" s="144"/>
      <c r="D795" s="182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</row>
    <row r="796" ht="14.25" customHeight="1">
      <c r="A796" s="144"/>
      <c r="B796" s="144"/>
      <c r="C796" s="144"/>
      <c r="D796" s="182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</row>
    <row r="797" ht="14.25" customHeight="1">
      <c r="A797" s="144"/>
      <c r="B797" s="144"/>
      <c r="C797" s="144"/>
      <c r="D797" s="182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</row>
    <row r="798" ht="14.25" customHeight="1">
      <c r="A798" s="144"/>
      <c r="B798" s="144"/>
      <c r="C798" s="144"/>
      <c r="D798" s="182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</row>
    <row r="799" ht="14.25" customHeight="1">
      <c r="A799" s="144"/>
      <c r="B799" s="144"/>
      <c r="C799" s="144"/>
      <c r="D799" s="182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</row>
    <row r="800" ht="14.25" customHeight="1">
      <c r="A800" s="144"/>
      <c r="B800" s="144"/>
      <c r="C800" s="144"/>
      <c r="D800" s="182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</row>
    <row r="801" ht="14.25" customHeight="1">
      <c r="A801" s="144"/>
      <c r="B801" s="144"/>
      <c r="C801" s="144"/>
      <c r="D801" s="182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</row>
    <row r="802" ht="14.25" customHeight="1">
      <c r="A802" s="144"/>
      <c r="B802" s="144"/>
      <c r="C802" s="144"/>
      <c r="D802" s="182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</row>
    <row r="803" ht="14.25" customHeight="1">
      <c r="A803" s="144"/>
      <c r="B803" s="144"/>
      <c r="C803" s="144"/>
      <c r="D803" s="182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</row>
    <row r="804" ht="14.25" customHeight="1">
      <c r="A804" s="144"/>
      <c r="B804" s="144"/>
      <c r="C804" s="144"/>
      <c r="D804" s="182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</row>
    <row r="805" ht="14.25" customHeight="1">
      <c r="A805" s="144"/>
      <c r="B805" s="144"/>
      <c r="C805" s="144"/>
      <c r="D805" s="182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</row>
    <row r="806" ht="14.25" customHeight="1">
      <c r="A806" s="144"/>
      <c r="B806" s="144"/>
      <c r="C806" s="144"/>
      <c r="D806" s="182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</row>
    <row r="807" ht="14.25" customHeight="1">
      <c r="A807" s="144"/>
      <c r="B807" s="144"/>
      <c r="C807" s="144"/>
      <c r="D807" s="182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</row>
    <row r="808" ht="14.25" customHeight="1">
      <c r="A808" s="144"/>
      <c r="B808" s="144"/>
      <c r="C808" s="144"/>
      <c r="D808" s="182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</row>
    <row r="809" ht="14.25" customHeight="1">
      <c r="A809" s="144"/>
      <c r="B809" s="144"/>
      <c r="C809" s="144"/>
      <c r="D809" s="182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</row>
    <row r="810" ht="14.25" customHeight="1">
      <c r="A810" s="144"/>
      <c r="B810" s="144"/>
      <c r="C810" s="144"/>
      <c r="D810" s="182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</row>
    <row r="811" ht="14.25" customHeight="1">
      <c r="A811" s="144"/>
      <c r="B811" s="144"/>
      <c r="C811" s="144"/>
      <c r="D811" s="182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</row>
    <row r="812" ht="14.25" customHeight="1">
      <c r="A812" s="144"/>
      <c r="B812" s="144"/>
      <c r="C812" s="144"/>
      <c r="D812" s="182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</row>
    <row r="813" ht="14.25" customHeight="1">
      <c r="A813" s="144"/>
      <c r="B813" s="144"/>
      <c r="C813" s="144"/>
      <c r="D813" s="182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</row>
    <row r="814" ht="14.25" customHeight="1">
      <c r="A814" s="144"/>
      <c r="B814" s="144"/>
      <c r="C814" s="144"/>
      <c r="D814" s="182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</row>
    <row r="815" ht="14.25" customHeight="1">
      <c r="A815" s="144"/>
      <c r="B815" s="144"/>
      <c r="C815" s="144"/>
      <c r="D815" s="182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</row>
    <row r="816" ht="14.25" customHeight="1">
      <c r="A816" s="144"/>
      <c r="B816" s="144"/>
      <c r="C816" s="144"/>
      <c r="D816" s="182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</row>
    <row r="817" ht="14.25" customHeight="1">
      <c r="A817" s="144"/>
      <c r="B817" s="144"/>
      <c r="C817" s="144"/>
      <c r="D817" s="182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</row>
    <row r="818" ht="14.25" customHeight="1">
      <c r="A818" s="144"/>
      <c r="B818" s="144"/>
      <c r="C818" s="144"/>
      <c r="D818" s="182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</row>
    <row r="819" ht="14.25" customHeight="1">
      <c r="A819" s="144"/>
      <c r="B819" s="144"/>
      <c r="C819" s="144"/>
      <c r="D819" s="182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</row>
    <row r="820" ht="14.25" customHeight="1">
      <c r="A820" s="144"/>
      <c r="B820" s="144"/>
      <c r="C820" s="144"/>
      <c r="D820" s="182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</row>
    <row r="821" ht="14.25" customHeight="1">
      <c r="A821" s="144"/>
      <c r="B821" s="144"/>
      <c r="C821" s="144"/>
      <c r="D821" s="182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</row>
    <row r="822" ht="14.25" customHeight="1">
      <c r="A822" s="144"/>
      <c r="B822" s="144"/>
      <c r="C822" s="144"/>
      <c r="D822" s="182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</row>
    <row r="823" ht="14.25" customHeight="1">
      <c r="A823" s="144"/>
      <c r="B823" s="144"/>
      <c r="C823" s="144"/>
      <c r="D823" s="182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</row>
    <row r="824" ht="14.25" customHeight="1">
      <c r="A824" s="144"/>
      <c r="B824" s="144"/>
      <c r="C824" s="144"/>
      <c r="D824" s="182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</row>
    <row r="825" ht="14.25" customHeight="1">
      <c r="A825" s="144"/>
      <c r="B825" s="144"/>
      <c r="C825" s="144"/>
      <c r="D825" s="182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</row>
    <row r="826" ht="14.25" customHeight="1">
      <c r="A826" s="144"/>
      <c r="B826" s="144"/>
      <c r="C826" s="144"/>
      <c r="D826" s="182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</row>
    <row r="827" ht="14.25" customHeight="1">
      <c r="A827" s="144"/>
      <c r="B827" s="144"/>
      <c r="C827" s="144"/>
      <c r="D827" s="182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</row>
    <row r="828" ht="14.25" customHeight="1">
      <c r="A828" s="144"/>
      <c r="B828" s="144"/>
      <c r="C828" s="144"/>
      <c r="D828" s="182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</row>
    <row r="829" ht="14.25" customHeight="1">
      <c r="A829" s="144"/>
      <c r="B829" s="144"/>
      <c r="C829" s="144"/>
      <c r="D829" s="182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</row>
    <row r="830" ht="14.25" customHeight="1">
      <c r="A830" s="144"/>
      <c r="B830" s="144"/>
      <c r="C830" s="144"/>
      <c r="D830" s="182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</row>
    <row r="831" ht="14.25" customHeight="1">
      <c r="A831" s="144"/>
      <c r="B831" s="144"/>
      <c r="C831" s="144"/>
      <c r="D831" s="182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</row>
    <row r="832" ht="14.25" customHeight="1">
      <c r="A832" s="144"/>
      <c r="B832" s="144"/>
      <c r="C832" s="144"/>
      <c r="D832" s="182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</row>
    <row r="833" ht="14.25" customHeight="1">
      <c r="A833" s="144"/>
      <c r="B833" s="144"/>
      <c r="C833" s="144"/>
      <c r="D833" s="182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</row>
    <row r="834" ht="14.25" customHeight="1">
      <c r="A834" s="144"/>
      <c r="B834" s="144"/>
      <c r="C834" s="144"/>
      <c r="D834" s="182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</row>
    <row r="835" ht="14.25" customHeight="1">
      <c r="A835" s="144"/>
      <c r="B835" s="144"/>
      <c r="C835" s="144"/>
      <c r="D835" s="182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</row>
    <row r="836" ht="14.25" customHeight="1">
      <c r="A836" s="144"/>
      <c r="B836" s="144"/>
      <c r="C836" s="144"/>
      <c r="D836" s="182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</row>
    <row r="837" ht="14.25" customHeight="1">
      <c r="A837" s="144"/>
      <c r="B837" s="144"/>
      <c r="C837" s="144"/>
      <c r="D837" s="182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</row>
    <row r="838" ht="14.25" customHeight="1">
      <c r="A838" s="144"/>
      <c r="B838" s="144"/>
      <c r="C838" s="144"/>
      <c r="D838" s="182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</row>
    <row r="839" ht="14.25" customHeight="1">
      <c r="A839" s="144"/>
      <c r="B839" s="144"/>
      <c r="C839" s="144"/>
      <c r="D839" s="182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</row>
    <row r="840" ht="14.25" customHeight="1">
      <c r="A840" s="144"/>
      <c r="B840" s="144"/>
      <c r="C840" s="144"/>
      <c r="D840" s="182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</row>
    <row r="841" ht="14.25" customHeight="1">
      <c r="A841" s="144"/>
      <c r="B841" s="144"/>
      <c r="C841" s="144"/>
      <c r="D841" s="182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</row>
    <row r="842" ht="14.25" customHeight="1">
      <c r="A842" s="144"/>
      <c r="B842" s="144"/>
      <c r="C842" s="144"/>
      <c r="D842" s="182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</row>
    <row r="843" ht="14.25" customHeight="1">
      <c r="A843" s="144"/>
      <c r="B843" s="144"/>
      <c r="C843" s="144"/>
      <c r="D843" s="182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</row>
    <row r="844" ht="14.25" customHeight="1">
      <c r="A844" s="144"/>
      <c r="B844" s="144"/>
      <c r="C844" s="144"/>
      <c r="D844" s="182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</row>
    <row r="845" ht="14.25" customHeight="1">
      <c r="A845" s="144"/>
      <c r="B845" s="144"/>
      <c r="C845" s="144"/>
      <c r="D845" s="182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</row>
    <row r="846" ht="14.25" customHeight="1">
      <c r="A846" s="144"/>
      <c r="B846" s="144"/>
      <c r="C846" s="144"/>
      <c r="D846" s="182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</row>
    <row r="847" ht="14.25" customHeight="1">
      <c r="A847" s="144"/>
      <c r="B847" s="144"/>
      <c r="C847" s="144"/>
      <c r="D847" s="182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</row>
    <row r="848" ht="14.25" customHeight="1">
      <c r="A848" s="144"/>
      <c r="B848" s="144"/>
      <c r="C848" s="144"/>
      <c r="D848" s="182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</row>
    <row r="849" ht="14.25" customHeight="1">
      <c r="A849" s="144"/>
      <c r="B849" s="144"/>
      <c r="C849" s="144"/>
      <c r="D849" s="182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</row>
    <row r="850" ht="14.25" customHeight="1">
      <c r="A850" s="144"/>
      <c r="B850" s="144"/>
      <c r="C850" s="144"/>
      <c r="D850" s="182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</row>
    <row r="851" ht="14.25" customHeight="1">
      <c r="A851" s="144"/>
      <c r="B851" s="144"/>
      <c r="C851" s="144"/>
      <c r="D851" s="182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</row>
    <row r="852" ht="14.25" customHeight="1">
      <c r="A852" s="144"/>
      <c r="B852" s="144"/>
      <c r="C852" s="144"/>
      <c r="D852" s="182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</row>
    <row r="853" ht="14.25" customHeight="1">
      <c r="A853" s="144"/>
      <c r="B853" s="144"/>
      <c r="C853" s="144"/>
      <c r="D853" s="182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</row>
    <row r="854" ht="14.25" customHeight="1">
      <c r="A854" s="144"/>
      <c r="B854" s="144"/>
      <c r="C854" s="144"/>
      <c r="D854" s="182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</row>
    <row r="855" ht="14.25" customHeight="1">
      <c r="A855" s="144"/>
      <c r="B855" s="144"/>
      <c r="C855" s="144"/>
      <c r="D855" s="182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</row>
    <row r="856" ht="14.25" customHeight="1">
      <c r="A856" s="144"/>
      <c r="B856" s="144"/>
      <c r="C856" s="144"/>
      <c r="D856" s="182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</row>
    <row r="857" ht="14.25" customHeight="1">
      <c r="A857" s="144"/>
      <c r="B857" s="144"/>
      <c r="C857" s="144"/>
      <c r="D857" s="182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</row>
    <row r="858" ht="14.25" customHeight="1">
      <c r="A858" s="144"/>
      <c r="B858" s="144"/>
      <c r="C858" s="144"/>
      <c r="D858" s="182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</row>
    <row r="859" ht="14.25" customHeight="1">
      <c r="A859" s="144"/>
      <c r="B859" s="144"/>
      <c r="C859" s="144"/>
      <c r="D859" s="182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</row>
    <row r="860" ht="14.25" customHeight="1">
      <c r="A860" s="144"/>
      <c r="B860" s="144"/>
      <c r="C860" s="144"/>
      <c r="D860" s="182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</row>
    <row r="861" ht="14.25" customHeight="1">
      <c r="A861" s="144"/>
      <c r="B861" s="144"/>
      <c r="C861" s="144"/>
      <c r="D861" s="182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</row>
    <row r="862" ht="14.25" customHeight="1">
      <c r="A862" s="144"/>
      <c r="B862" s="144"/>
      <c r="C862" s="144"/>
      <c r="D862" s="182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</row>
    <row r="863" ht="14.25" customHeight="1">
      <c r="A863" s="144"/>
      <c r="B863" s="144"/>
      <c r="C863" s="144"/>
      <c r="D863" s="182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</row>
    <row r="864" ht="14.25" customHeight="1">
      <c r="A864" s="144"/>
      <c r="B864" s="144"/>
      <c r="C864" s="144"/>
      <c r="D864" s="182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</row>
    <row r="865" ht="14.25" customHeight="1">
      <c r="A865" s="144"/>
      <c r="B865" s="144"/>
      <c r="C865" s="144"/>
      <c r="D865" s="182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</row>
    <row r="866" ht="14.25" customHeight="1">
      <c r="A866" s="144"/>
      <c r="B866" s="144"/>
      <c r="C866" s="144"/>
      <c r="D866" s="182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</row>
    <row r="867" ht="14.25" customHeight="1">
      <c r="A867" s="144"/>
      <c r="B867" s="144"/>
      <c r="C867" s="144"/>
      <c r="D867" s="182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</row>
    <row r="868" ht="14.25" customHeight="1">
      <c r="A868" s="144"/>
      <c r="B868" s="144"/>
      <c r="C868" s="144"/>
      <c r="D868" s="182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</row>
    <row r="869" ht="14.25" customHeight="1">
      <c r="A869" s="144"/>
      <c r="B869" s="144"/>
      <c r="C869" s="144"/>
      <c r="D869" s="182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</row>
    <row r="870" ht="14.25" customHeight="1">
      <c r="A870" s="144"/>
      <c r="B870" s="144"/>
      <c r="C870" s="144"/>
      <c r="D870" s="182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</row>
    <row r="871" ht="14.25" customHeight="1">
      <c r="A871" s="144"/>
      <c r="B871" s="144"/>
      <c r="C871" s="144"/>
      <c r="D871" s="182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</row>
    <row r="872" ht="14.25" customHeight="1">
      <c r="A872" s="144"/>
      <c r="B872" s="144"/>
      <c r="C872" s="144"/>
      <c r="D872" s="182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</row>
    <row r="873" ht="14.25" customHeight="1">
      <c r="A873" s="144"/>
      <c r="B873" s="144"/>
      <c r="C873" s="144"/>
      <c r="D873" s="182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</row>
    <row r="874" ht="14.25" customHeight="1">
      <c r="A874" s="144"/>
      <c r="B874" s="144"/>
      <c r="C874" s="144"/>
      <c r="D874" s="182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</row>
    <row r="875" ht="14.25" customHeight="1">
      <c r="A875" s="144"/>
      <c r="B875" s="144"/>
      <c r="C875" s="144"/>
      <c r="D875" s="182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</row>
    <row r="876" ht="14.25" customHeight="1">
      <c r="A876" s="144"/>
      <c r="B876" s="144"/>
      <c r="C876" s="144"/>
      <c r="D876" s="182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</row>
    <row r="877" ht="14.25" customHeight="1">
      <c r="A877" s="144"/>
      <c r="B877" s="144"/>
      <c r="C877" s="144"/>
      <c r="D877" s="182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</row>
    <row r="878" ht="14.25" customHeight="1">
      <c r="A878" s="144"/>
      <c r="B878" s="144"/>
      <c r="C878" s="144"/>
      <c r="D878" s="182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</row>
    <row r="879" ht="14.25" customHeight="1">
      <c r="A879" s="144"/>
      <c r="B879" s="144"/>
      <c r="C879" s="144"/>
      <c r="D879" s="182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</row>
    <row r="880" ht="14.25" customHeight="1">
      <c r="A880" s="144"/>
      <c r="B880" s="144"/>
      <c r="C880" s="144"/>
      <c r="D880" s="182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</row>
    <row r="881" ht="14.25" customHeight="1">
      <c r="A881" s="144"/>
      <c r="B881" s="144"/>
      <c r="C881" s="144"/>
      <c r="D881" s="182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</row>
    <row r="882" ht="14.25" customHeight="1">
      <c r="A882" s="144"/>
      <c r="B882" s="144"/>
      <c r="C882" s="144"/>
      <c r="D882" s="182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</row>
    <row r="883" ht="14.25" customHeight="1">
      <c r="A883" s="144"/>
      <c r="B883" s="144"/>
      <c r="C883" s="144"/>
      <c r="D883" s="182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</row>
    <row r="884" ht="14.25" customHeight="1">
      <c r="A884" s="144"/>
      <c r="B884" s="144"/>
      <c r="C884" s="144"/>
      <c r="D884" s="182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</row>
    <row r="885" ht="14.25" customHeight="1">
      <c r="A885" s="144"/>
      <c r="B885" s="144"/>
      <c r="C885" s="144"/>
      <c r="D885" s="182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</row>
    <row r="886" ht="14.25" customHeight="1">
      <c r="A886" s="144"/>
      <c r="B886" s="144"/>
      <c r="C886" s="144"/>
      <c r="D886" s="182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</row>
    <row r="887" ht="14.25" customHeight="1">
      <c r="A887" s="144"/>
      <c r="B887" s="144"/>
      <c r="C887" s="144"/>
      <c r="D887" s="182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</row>
    <row r="888" ht="14.25" customHeight="1">
      <c r="A888" s="144"/>
      <c r="B888" s="144"/>
      <c r="C888" s="144"/>
      <c r="D888" s="182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</row>
    <row r="889" ht="14.25" customHeight="1">
      <c r="A889" s="144"/>
      <c r="B889" s="144"/>
      <c r="C889" s="144"/>
      <c r="D889" s="182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</row>
    <row r="890" ht="14.25" customHeight="1">
      <c r="A890" s="144"/>
      <c r="B890" s="144"/>
      <c r="C890" s="144"/>
      <c r="D890" s="182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</row>
    <row r="891" ht="14.25" customHeight="1">
      <c r="A891" s="144"/>
      <c r="B891" s="144"/>
      <c r="C891" s="144"/>
      <c r="D891" s="182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</row>
    <row r="892" ht="14.25" customHeight="1">
      <c r="A892" s="144"/>
      <c r="B892" s="144"/>
      <c r="C892" s="144"/>
      <c r="D892" s="182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</row>
    <row r="893" ht="14.25" customHeight="1">
      <c r="A893" s="144"/>
      <c r="B893" s="144"/>
      <c r="C893" s="144"/>
      <c r="D893" s="182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</row>
    <row r="894" ht="14.25" customHeight="1">
      <c r="A894" s="144"/>
      <c r="B894" s="144"/>
      <c r="C894" s="144"/>
      <c r="D894" s="182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</row>
    <row r="895" ht="14.25" customHeight="1">
      <c r="A895" s="144"/>
      <c r="B895" s="144"/>
      <c r="C895" s="144"/>
      <c r="D895" s="182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</row>
    <row r="896" ht="14.25" customHeight="1">
      <c r="A896" s="144"/>
      <c r="B896" s="144"/>
      <c r="C896" s="144"/>
      <c r="D896" s="182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</row>
    <row r="897" ht="14.25" customHeight="1">
      <c r="A897" s="144"/>
      <c r="B897" s="144"/>
      <c r="C897" s="144"/>
      <c r="D897" s="182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</row>
    <row r="898" ht="14.25" customHeight="1">
      <c r="A898" s="144"/>
      <c r="B898" s="144"/>
      <c r="C898" s="144"/>
      <c r="D898" s="182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</row>
    <row r="899" ht="14.25" customHeight="1">
      <c r="A899" s="144"/>
      <c r="B899" s="144"/>
      <c r="C899" s="144"/>
      <c r="D899" s="182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</row>
    <row r="900" ht="14.25" customHeight="1">
      <c r="A900" s="144"/>
      <c r="B900" s="144"/>
      <c r="C900" s="144"/>
      <c r="D900" s="182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</row>
    <row r="901" ht="14.25" customHeight="1">
      <c r="A901" s="144"/>
      <c r="B901" s="144"/>
      <c r="C901" s="144"/>
      <c r="D901" s="182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</row>
    <row r="902" ht="14.25" customHeight="1">
      <c r="A902" s="144"/>
      <c r="B902" s="144"/>
      <c r="C902" s="144"/>
      <c r="D902" s="182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</row>
    <row r="903" ht="14.25" customHeight="1">
      <c r="A903" s="144"/>
      <c r="B903" s="144"/>
      <c r="C903" s="144"/>
      <c r="D903" s="182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</row>
    <row r="904" ht="14.25" customHeight="1">
      <c r="A904" s="144"/>
      <c r="B904" s="144"/>
      <c r="C904" s="144"/>
      <c r="D904" s="182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</row>
    <row r="905" ht="14.25" customHeight="1">
      <c r="A905" s="144"/>
      <c r="B905" s="144"/>
      <c r="C905" s="144"/>
      <c r="D905" s="182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</row>
    <row r="906" ht="14.25" customHeight="1">
      <c r="A906" s="144"/>
      <c r="B906" s="144"/>
      <c r="C906" s="144"/>
      <c r="D906" s="182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</row>
    <row r="907" ht="14.25" customHeight="1">
      <c r="A907" s="144"/>
      <c r="B907" s="144"/>
      <c r="C907" s="144"/>
      <c r="D907" s="182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</row>
    <row r="908" ht="14.25" customHeight="1">
      <c r="A908" s="144"/>
      <c r="B908" s="144"/>
      <c r="C908" s="144"/>
      <c r="D908" s="182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</row>
    <row r="909" ht="14.25" customHeight="1">
      <c r="A909" s="144"/>
      <c r="B909" s="144"/>
      <c r="C909" s="144"/>
      <c r="D909" s="182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</row>
    <row r="910" ht="14.25" customHeight="1">
      <c r="A910" s="144"/>
      <c r="B910" s="144"/>
      <c r="C910" s="144"/>
      <c r="D910" s="182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</row>
    <row r="911" ht="14.25" customHeight="1">
      <c r="A911" s="144"/>
      <c r="B911" s="144"/>
      <c r="C911" s="144"/>
      <c r="D911" s="182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</row>
    <row r="912" ht="14.25" customHeight="1">
      <c r="A912" s="144"/>
      <c r="B912" s="144"/>
      <c r="C912" s="144"/>
      <c r="D912" s="182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</row>
    <row r="913" ht="14.25" customHeight="1">
      <c r="A913" s="144"/>
      <c r="B913" s="144"/>
      <c r="C913" s="144"/>
      <c r="D913" s="182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</row>
    <row r="914" ht="14.25" customHeight="1">
      <c r="A914" s="144"/>
      <c r="B914" s="144"/>
      <c r="C914" s="144"/>
      <c r="D914" s="182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</row>
    <row r="915" ht="14.25" customHeight="1">
      <c r="A915" s="144"/>
      <c r="B915" s="144"/>
      <c r="C915" s="144"/>
      <c r="D915" s="182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</row>
    <row r="916" ht="14.25" customHeight="1">
      <c r="A916" s="144"/>
      <c r="B916" s="144"/>
      <c r="C916" s="144"/>
      <c r="D916" s="182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</row>
    <row r="917" ht="14.25" customHeight="1">
      <c r="A917" s="144"/>
      <c r="B917" s="144"/>
      <c r="C917" s="144"/>
      <c r="D917" s="182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</row>
    <row r="918" ht="14.25" customHeight="1">
      <c r="A918" s="144"/>
      <c r="B918" s="144"/>
      <c r="C918" s="144"/>
      <c r="D918" s="182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</row>
    <row r="919" ht="14.25" customHeight="1">
      <c r="A919" s="144"/>
      <c r="B919" s="144"/>
      <c r="C919" s="144"/>
      <c r="D919" s="182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</row>
    <row r="920" ht="14.25" customHeight="1">
      <c r="A920" s="144"/>
      <c r="B920" s="144"/>
      <c r="C920" s="144"/>
      <c r="D920" s="182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</row>
    <row r="921" ht="14.25" customHeight="1">
      <c r="A921" s="144"/>
      <c r="B921" s="144"/>
      <c r="C921" s="144"/>
      <c r="D921" s="182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</row>
    <row r="922" ht="14.25" customHeight="1">
      <c r="A922" s="144"/>
      <c r="B922" s="144"/>
      <c r="C922" s="144"/>
      <c r="D922" s="182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</row>
    <row r="923" ht="14.25" customHeight="1">
      <c r="A923" s="144"/>
      <c r="B923" s="144"/>
      <c r="C923" s="144"/>
      <c r="D923" s="182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</row>
    <row r="924" ht="14.25" customHeight="1">
      <c r="A924" s="144"/>
      <c r="B924" s="144"/>
      <c r="C924" s="144"/>
      <c r="D924" s="182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</row>
    <row r="925" ht="14.25" customHeight="1">
      <c r="A925" s="144"/>
      <c r="B925" s="144"/>
      <c r="C925" s="144"/>
      <c r="D925" s="182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</row>
    <row r="926" ht="14.25" customHeight="1">
      <c r="A926" s="144"/>
      <c r="B926" s="144"/>
      <c r="C926" s="144"/>
      <c r="D926" s="182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</row>
    <row r="927" ht="14.25" customHeight="1">
      <c r="A927" s="144"/>
      <c r="B927" s="144"/>
      <c r="C927" s="144"/>
      <c r="D927" s="182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</row>
    <row r="928" ht="14.25" customHeight="1">
      <c r="A928" s="144"/>
      <c r="B928" s="144"/>
      <c r="C928" s="144"/>
      <c r="D928" s="182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</row>
    <row r="929" ht="14.25" customHeight="1">
      <c r="A929" s="144"/>
      <c r="B929" s="144"/>
      <c r="C929" s="144"/>
      <c r="D929" s="182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</row>
    <row r="930" ht="14.25" customHeight="1">
      <c r="A930" s="144"/>
      <c r="B930" s="144"/>
      <c r="C930" s="144"/>
      <c r="D930" s="182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</row>
    <row r="931" ht="14.25" customHeight="1">
      <c r="A931" s="144"/>
      <c r="B931" s="144"/>
      <c r="C931" s="144"/>
      <c r="D931" s="182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</row>
    <row r="932" ht="14.25" customHeight="1">
      <c r="A932" s="144"/>
      <c r="B932" s="144"/>
      <c r="C932" s="144"/>
      <c r="D932" s="182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</row>
    <row r="933" ht="14.25" customHeight="1">
      <c r="A933" s="144"/>
      <c r="B933" s="144"/>
      <c r="C933" s="144"/>
      <c r="D933" s="182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</row>
    <row r="934" ht="14.25" customHeight="1">
      <c r="A934" s="144"/>
      <c r="B934" s="144"/>
      <c r="C934" s="144"/>
      <c r="D934" s="182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</row>
    <row r="935" ht="14.25" customHeight="1">
      <c r="A935" s="144"/>
      <c r="B935" s="144"/>
      <c r="C935" s="144"/>
      <c r="D935" s="182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</row>
    <row r="936" ht="14.25" customHeight="1">
      <c r="A936" s="144"/>
      <c r="B936" s="144"/>
      <c r="C936" s="144"/>
      <c r="D936" s="182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</row>
    <row r="937" ht="14.25" customHeight="1">
      <c r="A937" s="144"/>
      <c r="B937" s="144"/>
      <c r="C937" s="144"/>
      <c r="D937" s="182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</row>
    <row r="938" ht="14.25" customHeight="1">
      <c r="A938" s="144"/>
      <c r="B938" s="144"/>
      <c r="C938" s="144"/>
      <c r="D938" s="182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</row>
    <row r="939" ht="14.25" customHeight="1">
      <c r="A939" s="144"/>
      <c r="B939" s="144"/>
      <c r="C939" s="144"/>
      <c r="D939" s="182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</row>
    <row r="940" ht="14.25" customHeight="1">
      <c r="A940" s="144"/>
      <c r="B940" s="144"/>
      <c r="C940" s="144"/>
      <c r="D940" s="182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</row>
    <row r="941" ht="14.25" customHeight="1">
      <c r="A941" s="144"/>
      <c r="B941" s="144"/>
      <c r="C941" s="144"/>
      <c r="D941" s="182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</row>
    <row r="942" ht="14.25" customHeight="1">
      <c r="A942" s="144"/>
      <c r="B942" s="144"/>
      <c r="C942" s="144"/>
      <c r="D942" s="182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</row>
    <row r="943" ht="14.25" customHeight="1">
      <c r="A943" s="144"/>
      <c r="B943" s="144"/>
      <c r="C943" s="144"/>
      <c r="D943" s="182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</row>
    <row r="944" ht="14.25" customHeight="1">
      <c r="A944" s="144"/>
      <c r="B944" s="144"/>
      <c r="C944" s="144"/>
      <c r="D944" s="182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</row>
    <row r="945" ht="14.25" customHeight="1">
      <c r="A945" s="144"/>
      <c r="B945" s="144"/>
      <c r="C945" s="144"/>
      <c r="D945" s="182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</row>
    <row r="946" ht="14.25" customHeight="1">
      <c r="A946" s="144"/>
      <c r="B946" s="144"/>
      <c r="C946" s="144"/>
      <c r="D946" s="182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</row>
    <row r="947" ht="14.25" customHeight="1">
      <c r="A947" s="144"/>
      <c r="B947" s="144"/>
      <c r="C947" s="144"/>
      <c r="D947" s="182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</row>
    <row r="948" ht="14.25" customHeight="1">
      <c r="A948" s="144"/>
      <c r="B948" s="144"/>
      <c r="C948" s="144"/>
      <c r="D948" s="182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</row>
    <row r="949" ht="14.25" customHeight="1">
      <c r="A949" s="144"/>
      <c r="B949" s="144"/>
      <c r="C949" s="144"/>
      <c r="D949" s="182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</row>
    <row r="950" ht="14.25" customHeight="1">
      <c r="A950" s="144"/>
      <c r="B950" s="144"/>
      <c r="C950" s="144"/>
      <c r="D950" s="182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</row>
    <row r="951" ht="14.25" customHeight="1">
      <c r="A951" s="144"/>
      <c r="B951" s="144"/>
      <c r="C951" s="144"/>
      <c r="D951" s="182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</row>
    <row r="952" ht="14.25" customHeight="1">
      <c r="A952" s="144"/>
      <c r="B952" s="144"/>
      <c r="C952" s="144"/>
      <c r="D952" s="182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</row>
    <row r="953" ht="14.25" customHeight="1">
      <c r="A953" s="144"/>
      <c r="B953" s="144"/>
      <c r="C953" s="144"/>
      <c r="D953" s="182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</row>
    <row r="954" ht="14.25" customHeight="1">
      <c r="A954" s="144"/>
      <c r="B954" s="144"/>
      <c r="C954" s="144"/>
      <c r="D954" s="182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</row>
    <row r="955" ht="14.25" customHeight="1">
      <c r="A955" s="144"/>
      <c r="B955" s="144"/>
      <c r="C955" s="144"/>
      <c r="D955" s="182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</row>
    <row r="956" ht="14.25" customHeight="1">
      <c r="A956" s="144"/>
      <c r="B956" s="144"/>
      <c r="C956" s="144"/>
      <c r="D956" s="182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</row>
    <row r="957" ht="14.25" customHeight="1">
      <c r="A957" s="144"/>
      <c r="B957" s="144"/>
      <c r="C957" s="144"/>
      <c r="D957" s="182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</row>
    <row r="958" ht="14.25" customHeight="1">
      <c r="A958" s="144"/>
      <c r="B958" s="144"/>
      <c r="C958" s="144"/>
      <c r="D958" s="182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</row>
    <row r="959" ht="14.25" customHeight="1">
      <c r="A959" s="144"/>
      <c r="B959" s="144"/>
      <c r="C959" s="144"/>
      <c r="D959" s="182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</row>
    <row r="960" ht="14.25" customHeight="1">
      <c r="A960" s="144"/>
      <c r="B960" s="144"/>
      <c r="C960" s="144"/>
      <c r="D960" s="182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</row>
    <row r="961" ht="14.25" customHeight="1">
      <c r="A961" s="144"/>
      <c r="B961" s="144"/>
      <c r="C961" s="144"/>
      <c r="D961" s="182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</row>
    <row r="962" ht="14.25" customHeight="1">
      <c r="A962" s="144"/>
      <c r="B962" s="144"/>
      <c r="C962" s="144"/>
      <c r="D962" s="182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</row>
    <row r="963" ht="14.25" customHeight="1">
      <c r="A963" s="144"/>
      <c r="B963" s="144"/>
      <c r="C963" s="144"/>
      <c r="D963" s="182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</row>
    <row r="964" ht="14.25" customHeight="1">
      <c r="A964" s="144"/>
      <c r="B964" s="144"/>
      <c r="C964" s="144"/>
      <c r="D964" s="182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</row>
    <row r="965" ht="14.25" customHeight="1">
      <c r="A965" s="144"/>
      <c r="B965" s="144"/>
      <c r="C965" s="144"/>
      <c r="D965" s="182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</row>
    <row r="966" ht="14.25" customHeight="1">
      <c r="A966" s="144"/>
      <c r="B966" s="144"/>
      <c r="C966" s="144"/>
      <c r="D966" s="182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</row>
    <row r="967" ht="14.25" customHeight="1">
      <c r="A967" s="144"/>
      <c r="B967" s="144"/>
      <c r="C967" s="144"/>
      <c r="D967" s="182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</row>
    <row r="968" ht="14.25" customHeight="1">
      <c r="A968" s="144"/>
      <c r="B968" s="144"/>
      <c r="C968" s="144"/>
      <c r="D968" s="182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</row>
    <row r="969" ht="14.25" customHeight="1">
      <c r="A969" s="144"/>
      <c r="B969" s="144"/>
      <c r="C969" s="144"/>
      <c r="D969" s="182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</row>
    <row r="970" ht="14.25" customHeight="1">
      <c r="A970" s="144"/>
      <c r="B970" s="144"/>
      <c r="C970" s="144"/>
      <c r="D970" s="182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</row>
    <row r="971" ht="14.25" customHeight="1">
      <c r="A971" s="144"/>
      <c r="B971" s="144"/>
      <c r="C971" s="144"/>
      <c r="D971" s="182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</row>
    <row r="972" ht="14.25" customHeight="1">
      <c r="A972" s="144"/>
      <c r="B972" s="144"/>
      <c r="C972" s="144"/>
      <c r="D972" s="182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</row>
    <row r="973" ht="14.25" customHeight="1">
      <c r="A973" s="144"/>
      <c r="B973" s="144"/>
      <c r="C973" s="144"/>
      <c r="D973" s="182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</row>
    <row r="974" ht="14.25" customHeight="1">
      <c r="A974" s="144"/>
      <c r="B974" s="144"/>
      <c r="C974" s="144"/>
      <c r="D974" s="182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</row>
    <row r="975" ht="14.25" customHeight="1">
      <c r="A975" s="144"/>
      <c r="B975" s="144"/>
      <c r="C975" s="144"/>
      <c r="D975" s="182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</row>
    <row r="976" ht="14.25" customHeight="1">
      <c r="A976" s="144"/>
      <c r="B976" s="144"/>
      <c r="C976" s="144"/>
      <c r="D976" s="182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</row>
    <row r="977" ht="14.25" customHeight="1">
      <c r="A977" s="144"/>
      <c r="B977" s="144"/>
      <c r="C977" s="144"/>
      <c r="D977" s="182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</row>
    <row r="978" ht="14.25" customHeight="1">
      <c r="A978" s="144"/>
      <c r="B978" s="144"/>
      <c r="C978" s="144"/>
      <c r="D978" s="182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</row>
    <row r="979" ht="14.25" customHeight="1">
      <c r="A979" s="144"/>
      <c r="B979" s="144"/>
      <c r="C979" s="144"/>
      <c r="D979" s="182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</row>
    <row r="980" ht="14.25" customHeight="1">
      <c r="A980" s="144"/>
      <c r="B980" s="144"/>
      <c r="C980" s="144"/>
      <c r="D980" s="182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</row>
    <row r="981" ht="14.25" customHeight="1">
      <c r="A981" s="144"/>
      <c r="B981" s="144"/>
      <c r="C981" s="144"/>
      <c r="D981" s="182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</row>
    <row r="982" ht="14.25" customHeight="1">
      <c r="A982" s="144"/>
      <c r="B982" s="144"/>
      <c r="C982" s="144"/>
      <c r="D982" s="182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</row>
    <row r="983" ht="14.25" customHeight="1">
      <c r="A983" s="144"/>
      <c r="B983" s="144"/>
      <c r="C983" s="144"/>
      <c r="D983" s="182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</row>
    <row r="984" ht="14.25" customHeight="1">
      <c r="A984" s="144"/>
      <c r="B984" s="144"/>
      <c r="C984" s="144"/>
      <c r="D984" s="182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</row>
    <row r="985" ht="14.25" customHeight="1">
      <c r="A985" s="144"/>
      <c r="B985" s="144"/>
      <c r="C985" s="144"/>
      <c r="D985" s="182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</row>
    <row r="986" ht="14.25" customHeight="1">
      <c r="A986" s="144"/>
      <c r="B986" s="144"/>
      <c r="C986" s="144"/>
      <c r="D986" s="182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</row>
    <row r="987" ht="14.25" customHeight="1">
      <c r="A987" s="144"/>
      <c r="B987" s="144"/>
      <c r="C987" s="144"/>
      <c r="D987" s="182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</row>
    <row r="988" ht="14.25" customHeight="1">
      <c r="A988" s="144"/>
      <c r="B988" s="144"/>
      <c r="C988" s="144"/>
      <c r="D988" s="182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</row>
    <row r="989" ht="14.25" customHeight="1">
      <c r="A989" s="144"/>
      <c r="B989" s="144"/>
      <c r="C989" s="144"/>
      <c r="D989" s="182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</row>
    <row r="990" ht="14.25" customHeight="1">
      <c r="A990" s="144"/>
      <c r="B990" s="144"/>
      <c r="C990" s="144"/>
      <c r="D990" s="182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</row>
    <row r="991" ht="14.25" customHeight="1">
      <c r="A991" s="144"/>
      <c r="B991" s="144"/>
      <c r="C991" s="144"/>
      <c r="D991" s="182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</row>
    <row r="992" ht="14.25" customHeight="1">
      <c r="A992" s="144"/>
      <c r="B992" s="144"/>
      <c r="C992" s="144"/>
      <c r="D992" s="182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</row>
    <row r="993" ht="14.25" customHeight="1">
      <c r="A993" s="144"/>
      <c r="B993" s="144"/>
      <c r="C993" s="144"/>
      <c r="D993" s="182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</row>
    <row r="994" ht="14.25" customHeight="1">
      <c r="A994" s="144"/>
      <c r="B994" s="144"/>
      <c r="C994" s="144"/>
      <c r="D994" s="182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</row>
    <row r="995" ht="14.25" customHeight="1">
      <c r="A995" s="144"/>
      <c r="B995" s="144"/>
      <c r="C995" s="144"/>
      <c r="D995" s="182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</row>
    <row r="996" ht="14.25" customHeight="1">
      <c r="A996" s="144"/>
      <c r="B996" s="144"/>
      <c r="C996" s="144"/>
      <c r="D996" s="182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</row>
    <row r="997" ht="14.25" customHeight="1">
      <c r="A997" s="144"/>
      <c r="B997" s="144"/>
      <c r="C997" s="144"/>
      <c r="D997" s="182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</row>
    <row r="998" ht="14.25" customHeight="1">
      <c r="A998" s="144"/>
      <c r="B998" s="144"/>
      <c r="C998" s="144"/>
      <c r="D998" s="182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</row>
    <row r="999">
      <c r="D999" s="183"/>
    </row>
    <row r="1000">
      <c r="D1000" s="183"/>
    </row>
    <row r="1001">
      <c r="D1001" s="183"/>
    </row>
  </sheetData>
  <printOptions/>
  <pageMargins bottom="0.75" footer="0.0" header="0.0" left="0.7" right="0.7" top="0.75"/>
  <pageSetup orientation="portrait"/>
  <headerFooter>
    <oddFooter>&amp;L&amp;A&amp;R&amp;D    &amp;F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2012-05-18T22:47:31Z</dcterms:created>
  <dc:creator>Tom Dixon</dc:creator>
</cp:coreProperties>
</file>